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08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<sst xmlns="http://schemas.openxmlformats.org/spreadsheetml/2006/main" count="187">
  <si>
    <t>澄江县2019年度扶贫项目及资金完成情况表</t>
  </si>
  <si>
    <t>单位：澄江县扶贫办</t>
  </si>
  <si>
    <t>项目个数</t>
  </si>
  <si>
    <t>项目</t>
  </si>
  <si>
    <t>项目地点</t>
  </si>
  <si>
    <t>项目建设内容及规模完成情况</t>
  </si>
  <si>
    <t>资金投入完成情况</t>
  </si>
  <si>
    <t>小计</t>
  </si>
  <si>
    <t>中央</t>
  </si>
  <si>
    <t>省级</t>
  </si>
  <si>
    <t>市级</t>
  </si>
  <si>
    <t>县级</t>
  </si>
  <si>
    <t>县级追加资金</t>
  </si>
  <si>
    <t>一、全县收入合计</t>
  </si>
  <si>
    <t>（一）2019年度中央财政专项扶贫资金</t>
  </si>
  <si>
    <t>1、玉财农[2018]243号</t>
  </si>
  <si>
    <t>澄江县</t>
  </si>
  <si>
    <t>玉溪市财政局关于提前下达非贫困县2019年第一批中央财政专项扶贫资金的通知</t>
  </si>
  <si>
    <t>1、玉财农[2019]100号</t>
  </si>
  <si>
    <t>玉溪市财政局 玉溪市扶贫办 玉溪市林草局关于提前下达非贫困县2019年第二批中央财政专项扶贫资金的通知</t>
  </si>
  <si>
    <t>（二）2019年度中央财政专项扶贫资金</t>
  </si>
  <si>
    <t>1、玉财农[2018]277号</t>
  </si>
  <si>
    <t>玉溪市财政局关于提前下达非贫困县2019年第一批省级财政专项扶贫资金的通知</t>
  </si>
  <si>
    <t>2、玉财农[2019]38号</t>
  </si>
  <si>
    <t>玉溪市财政局  玉溪市委组织部  玉溪市扶贫办关于下达2019年省级198个贫困行政村第一书记（工作队长）工作经费的通知</t>
  </si>
  <si>
    <t>（三）2019年度市级财政专项扶贫资金</t>
  </si>
  <si>
    <t>1、玉财农[2019]15号</t>
  </si>
  <si>
    <t>玉溪市财政局  玉溪市人民政府扶贫开发办公室关于下达拨付2019年市级财政专项扶贫资金的通知</t>
  </si>
  <si>
    <t>（1）补足2018年未安排7个贫困行政村扶贫工作队补助经费</t>
  </si>
  <si>
    <t>工作队</t>
  </si>
  <si>
    <t>（2）2019年安排14个贫困行政村扶贫工作队补助经费</t>
  </si>
  <si>
    <t>（3）2019年度驻村扶贫工作队员意外保险费</t>
  </si>
  <si>
    <t>（4）2019年度建档立卡贫困户抽样调查经费</t>
  </si>
  <si>
    <t>（5）2019年脱贫攻坚市对县转移支付项目资金</t>
  </si>
  <si>
    <t>（四）2019年度县级财政预算专项扶贫资金</t>
  </si>
  <si>
    <t>1、年初预算资金</t>
  </si>
  <si>
    <t>2、2018年度结转结余返还资金</t>
  </si>
  <si>
    <t>（1）2018年度扶贫项目结转结余资金</t>
  </si>
  <si>
    <t>（2）2017年度扶贫项目审计审减资金</t>
  </si>
  <si>
    <t>二、分项目内容资金支出规划（第一批）</t>
  </si>
  <si>
    <t>1、行政村及自然村巩固提升基础设施建设扶贫项目</t>
  </si>
  <si>
    <t>（1）道路硬化项目</t>
  </si>
  <si>
    <t>（2）人畜饮水项目</t>
  </si>
  <si>
    <t>（3）农田小型水利项目</t>
  </si>
  <si>
    <t>（4）自然村村容村貌整治项目</t>
  </si>
  <si>
    <t>（5）安全设施建设</t>
  </si>
  <si>
    <t>2、雨露计划</t>
  </si>
  <si>
    <t>（1）中高职学生补助</t>
  </si>
  <si>
    <t>3、贫困劳动力综合培训</t>
  </si>
  <si>
    <t>（1）综合培训</t>
  </si>
  <si>
    <t>4、产业扶贫项目</t>
  </si>
  <si>
    <t>（1）种植业</t>
  </si>
  <si>
    <t>（2）养殖业</t>
  </si>
  <si>
    <t>（3）其它产业</t>
  </si>
  <si>
    <t>5、到户扶贫贷款项目</t>
  </si>
  <si>
    <t>（1）贷款贴息</t>
  </si>
  <si>
    <t>2018年—2019年度贷款贴息</t>
  </si>
  <si>
    <t>2018年3600万元、2019年4000万元贷款计实贴息，年贴息率4.35%</t>
  </si>
  <si>
    <t>6、2019年度扶贫工作经费</t>
  </si>
  <si>
    <t>7、驻村扶贫工作队经费及工作队长经费</t>
  </si>
  <si>
    <t>14个贫困行政村</t>
  </si>
  <si>
    <t>8、其它</t>
  </si>
  <si>
    <t>1、贫困人口监测经费</t>
  </si>
  <si>
    <t>2、驻村工作队队员保险费</t>
  </si>
  <si>
    <t>三、分项目点资金支出规划（第一批）</t>
  </si>
  <si>
    <t>（一)风麓街道办事处</t>
  </si>
  <si>
    <t>1、2019年度扶贫工作经费</t>
  </si>
  <si>
    <t>风麓街道</t>
  </si>
  <si>
    <t>2019年度春季中高职学生补助9人，预留秋季学期补助9人。</t>
  </si>
  <si>
    <t>（2）2017年秋季学期—2019年春节学期中高职学生补助整改项目</t>
  </si>
  <si>
    <t>（二）龙街街道办事处</t>
  </si>
  <si>
    <t>1、行政村及自然村巩固提升扶贫项目</t>
  </si>
  <si>
    <t>（1）梁王贫困行政村巩固提升扶贫项目</t>
  </si>
  <si>
    <t>石门贫困自然村村容村貌整治项目</t>
  </si>
  <si>
    <t>石门</t>
  </si>
  <si>
    <t>透水砖硬化道路913平方米，安装给水管493米，栽种绿化树红叶石楠球48株、香樟树241株，地被绿化524平方米，支砌花台835米，安装太阳能路灯19套。</t>
  </si>
  <si>
    <t>（2）养白牛贫困行政村巩固提高扶贫项目</t>
  </si>
  <si>
    <t>猴子箐迁入地环境整治项目</t>
  </si>
  <si>
    <t>猴子箐</t>
  </si>
  <si>
    <t>猴子箐迁入地基础设施建设项目</t>
  </si>
  <si>
    <t>一是道路工程。硬化村中道路2751.53平方米，建设污水检查井16套，安装沉插管27.5米，化粪池地坪硬化204.87平方米；二是排水工程。新建盖板排水沟218.87米，砖砌排水明沟165.66米，混凝土排水明沟235.7米，沉砂池5座，支砌路缘石1119.75米；三是绿化工程。红土回填838.66平方米，安装木质栅栏150米，种植三叶草地被247.22平方米、红叶石楠地被133.19平方米、黄金菊地被312.26平方米、清香木地被45.98平方米、樱花18株、香樟48株；四是停车场工程。硬化停车场638.46平方米；五是其它工程。开挖土方5041立方米，安装太阳能路灯5盏、石桌2套，制作创文元素1项，实施其它工程项。</t>
  </si>
  <si>
    <t>养白牛贫困自然村人居环境整治</t>
  </si>
  <si>
    <t>养白牛</t>
  </si>
  <si>
    <t>（3）左所巩固提高行政村扶贫项目</t>
  </si>
  <si>
    <t>左所巩固提升项目</t>
  </si>
  <si>
    <t>矣乐村</t>
  </si>
  <si>
    <t>文化活动广场硬化1321㎡，安装太阳能路灯15盏，改造多功能活动用房88.86㎡，新建混凝土盖板排水沟105米，硬化道路150平方米，绿化空地128㎡。</t>
  </si>
  <si>
    <t>（4）禄冲社区泥母猪搬迁点安全设施建设整改项目</t>
  </si>
  <si>
    <t>泥母猪</t>
  </si>
  <si>
    <t>搬迁点村内安全设施建设</t>
  </si>
  <si>
    <t>龙街街道</t>
  </si>
  <si>
    <t>补助中高职学生70人,预留秋季学期名额70人</t>
  </si>
  <si>
    <t>建档立卡贫困户1户1人共计培训784人，按60元/人进行补助，其中贫困劳动力补助50元/人，培训其它费用支出10元/人</t>
  </si>
  <si>
    <t>项目尚未确定</t>
  </si>
  <si>
    <t>5、2019年度扶贫工作经费</t>
  </si>
  <si>
    <t>6、驻村扶贫工作队经费</t>
  </si>
  <si>
    <t>养白牛贫困行政村扶贫工作队</t>
  </si>
  <si>
    <t>工作队经费及工作队长省级经费</t>
  </si>
  <si>
    <t>梁王贫困行政村扶贫工作队</t>
  </si>
  <si>
    <t>尖山巩固提高行政村扶贫工作队</t>
  </si>
  <si>
    <t>梁王</t>
  </si>
  <si>
    <t>双树巩固提高行政村扶贫工作队</t>
  </si>
  <si>
    <t>左所巩固提高行政村扶贫工作队</t>
  </si>
  <si>
    <t>立昌巩固提高行政村扶贫工作队</t>
  </si>
  <si>
    <t>禄冲巩固提高行政村扶贫工作队</t>
  </si>
  <si>
    <t>（三）右所镇</t>
  </si>
  <si>
    <t>1、贫困行政村巩固提升村巩固提升基础设施建设扶贫项目</t>
  </si>
  <si>
    <t>（1）补益行政村巩固提高扶贫项目</t>
  </si>
  <si>
    <t>王搞庄小组2019年脱贫攻坚巩固提升项目</t>
  </si>
  <si>
    <t>王搞庄</t>
  </si>
  <si>
    <t>道路硬化面积  ㎡，给排水  蓄水池 1个， 新建公厕1个  平方米，安装太阳能路灯  盏。</t>
  </si>
  <si>
    <t>（2）旧城贫困行政村巩固提高扶贫项目</t>
  </si>
  <si>
    <t>旧城三组2019年脱贫攻坚巩固提升项目</t>
  </si>
  <si>
    <t>旧城三组</t>
  </si>
  <si>
    <t>场地硬化  平方米，给排水，挡土墙，绿化空地  平方米，安装路灯  盏。</t>
  </si>
  <si>
    <t>右所镇</t>
  </si>
  <si>
    <t>补助中高职学生12人,预留秋季学期名额12人</t>
  </si>
  <si>
    <t>3、劳动力综合培训</t>
  </si>
  <si>
    <t>建档立卡贫困户1户1人共计培训216人，按60元/人进行补助，其中贫困劳动力补助50元/人，培训其它费用支出10元/人</t>
  </si>
  <si>
    <t>旧城巩固提升村扶贫工作队</t>
  </si>
  <si>
    <t>（四）九村镇</t>
  </si>
  <si>
    <t>1、贫困行政村巩固提升村巩固提升扶贫项目</t>
  </si>
  <si>
    <t>（1）七江贫困行政村巩固提高扶贫项目</t>
  </si>
  <si>
    <t>大龙潭小组2019年脱贫攻坚巩固提升项目</t>
  </si>
  <si>
    <t>大龙潭</t>
  </si>
  <si>
    <t>1、土方开挖1487立方米；2、路（槽）整形4959平方米；3、C20水泥混凝土路面硬化4959平方米；4、C20混凝土挡墙31.76立方米；5、砌筑井1座，规格0.6米*0.6米，厚240毫米。</t>
  </si>
  <si>
    <t>田坝自然村脱贫攻坚巩固提升项目</t>
  </si>
  <si>
    <t>田坝</t>
  </si>
  <si>
    <t>硬化通村道路4960平方米，浇筑挡墙233.52立方米，埋设预制管100米，修建排水沟20米，修建公厕2座。</t>
  </si>
  <si>
    <t>新街贫困自然村人居环境整治</t>
  </si>
  <si>
    <t>新街</t>
  </si>
  <si>
    <t>（2）龙潭巩固提高行政村扶贫项目</t>
  </si>
  <si>
    <t>榨取自然村脱贫攻坚巩固提升项目</t>
  </si>
  <si>
    <t>榨取</t>
  </si>
  <si>
    <r>
      <rPr>
        <sz val="10"/>
        <rFont val="宋体"/>
        <charset val="134"/>
      </rPr>
      <t>建6</t>
    </r>
    <r>
      <rPr>
        <sz val="10"/>
        <rFont val="Arial"/>
        <charset val="134"/>
      </rPr>
      <t>×</t>
    </r>
    <r>
      <rPr>
        <sz val="10"/>
        <rFont val="宋体"/>
        <charset val="134"/>
      </rPr>
      <t>6人饮水池2个，铺设水管4800米，安装抽水设备1台套。</t>
    </r>
  </si>
  <si>
    <t>九村镇</t>
  </si>
  <si>
    <t>补助中高职学生33人,预留秋季学期名额33人</t>
  </si>
  <si>
    <t>建档立卡贫困户1户1人共计培训212人</t>
  </si>
  <si>
    <t>七江村委会2019年贫困人口产业扶持项目</t>
  </si>
  <si>
    <t>东山贫困行政村扶贫工作队</t>
  </si>
  <si>
    <t>东山</t>
  </si>
  <si>
    <t>七江贫困行政村扶贫工作队</t>
  </si>
  <si>
    <t>七江</t>
  </si>
  <si>
    <t>龙潭巩固提高行政村扶贫工作队</t>
  </si>
  <si>
    <t>龙潭</t>
  </si>
  <si>
    <t>（五）海口镇</t>
  </si>
  <si>
    <t>1、贫困行政村、巩固提升村巩固提升扶贫项目</t>
  </si>
  <si>
    <t>（1）新村行政村巩固提高扶贫项目</t>
  </si>
  <si>
    <t>新村小组2019年脱贫攻坚巩固提升项目</t>
  </si>
  <si>
    <t>新村</t>
  </si>
  <si>
    <t>1、硬化道路795平方米，浇筑排水沟220.2米，浇筑挡墙362.9立方米，安装混凝土立缘石125米；2、土被绿化148平方米，栽植乔木25株；3、安装太阳能路灯18盏。</t>
  </si>
  <si>
    <t>（2）海镜行政村巩固提高扶贫项目</t>
  </si>
  <si>
    <t>老得坎自然村脱贫攻坚巩固提升项目</t>
  </si>
  <si>
    <t>老得坎</t>
  </si>
  <si>
    <t>新建150立方米蓄水池1个，架设DN65、DN30、PE40水管1500米、2500米、1500米。</t>
  </si>
  <si>
    <t>汉排自然村脱贫攻坚巩固提升项目</t>
  </si>
  <si>
    <t>汉排</t>
  </si>
  <si>
    <t>硬化通村道路2610平方米，浇筑挡墙121立方米</t>
  </si>
  <si>
    <t>海口镇</t>
  </si>
  <si>
    <t>补助中高职学生25人,预留秋季学期名额25人，补足2018年镇垫支2人补助经费0.6万元。</t>
  </si>
  <si>
    <t>建档立卡贫困户1户1人共计培训383人</t>
  </si>
  <si>
    <t>永和贫困行政村扶贫工作队</t>
  </si>
  <si>
    <t>（六）路居镇</t>
  </si>
  <si>
    <t>（1）三百亩贫困行政村巩固提高扶贫项目</t>
  </si>
  <si>
    <t>三百亩村委会脱贫攻坚巩固提升项目</t>
  </si>
  <si>
    <t>三百亩</t>
  </si>
  <si>
    <t>人畜饮用水池约5960m3防渗加固改造,浇筑C25钢筋混凝土底板242m3，C25钢筋混凝土池壁170m3，C30钢筋混凝土顶板143m3，C30钢筋混凝土柱36.5m3。</t>
  </si>
  <si>
    <t>三百亩贫困自然村人居环境整治</t>
  </si>
  <si>
    <t>路居镇</t>
  </si>
  <si>
    <t>补助中高职学生23人,预留秋季学期增加名额7人</t>
  </si>
  <si>
    <t>建档立卡贫困户1户1人共计培训384人</t>
  </si>
  <si>
    <t>三百亩村委会2019年产业扶持项目</t>
  </si>
  <si>
    <t>红石岩贫困行政村扶贫工作队</t>
  </si>
  <si>
    <t>红石岩</t>
  </si>
  <si>
    <t>三百亩困行政村扶贫工作队</t>
  </si>
  <si>
    <t>（七）县扶贫办</t>
  </si>
  <si>
    <t>扶贫办</t>
  </si>
  <si>
    <t>2019年度扶贫工作经费</t>
  </si>
  <si>
    <t>（八）县财政局</t>
  </si>
  <si>
    <t>1、到户扶贫贷款</t>
  </si>
  <si>
    <t>（九）红十字会工作经费</t>
  </si>
  <si>
    <t>红会</t>
  </si>
  <si>
    <t>2019年度红十字会扶贫工作经费</t>
  </si>
  <si>
    <t>（十）其它</t>
  </si>
  <si>
    <t>1、建档立卡贫困人口监测经费</t>
  </si>
  <si>
    <t>2019年度建档立卡贫困人口监测经费（下达统计局）</t>
  </si>
  <si>
    <t>2、2019年贫困行政村驻村工作队队员意外保险项目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</si>
</sst>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2"/>
      <color rgb="FF00B0F0"/>
      <name val="宋体"/>
      <charset val="134"/>
    </font>
    <font>
      <sz val="12"/>
      <name val="方正仿宋_GBK"/>
      <charset val="134"/>
    </font>
    <font>
      <sz val="10"/>
      <name val="方正仿宋_GBK"/>
      <charset val="134"/>
    </font>
    <font>
      <b/>
      <sz val="18"/>
      <name val="方正仿宋_GBK"/>
      <charset val="134"/>
    </font>
    <font>
      <b/>
      <sz val="12"/>
      <name val="方正仿宋_GBK"/>
      <charset val="134"/>
    </font>
    <font>
      <b/>
      <sz val="10"/>
      <name val="方正仿宋_GBK"/>
      <charset val="134"/>
    </font>
    <font>
      <sz val="10"/>
      <name val="宋体"/>
      <charset val="134"/>
    </font>
    <font>
      <sz val="12"/>
      <color rgb="FFFF0000"/>
      <name val="方正仿宋_GBK"/>
      <charset val="134"/>
    </font>
    <font>
      <sz val="10"/>
      <color rgb="FFFF0000"/>
      <name val="方正仿宋_GBK"/>
      <charset val="134"/>
    </font>
    <font>
      <sz val="10"/>
      <name val="宋体"/>
      <charset val="134"/>
      <scheme val="major"/>
    </font>
    <font>
      <sz val="9"/>
      <name val="方正仿宋_GBK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1" fillId="14" borderId="9" applyNumberFormat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24" fillId="10" borderId="7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2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41" applyFont="1" applyBorder="1" applyAlignment="1">
      <alignment horizontal="justify" vertical="center" wrapText="1"/>
    </xf>
    <xf numFmtId="176" fontId="13" fillId="0" borderId="1" xfId="41" applyNumberFormat="1" applyFont="1" applyBorder="1" applyAlignment="1">
      <alignment horizontal="justify" vertical="center" wrapText="1"/>
    </xf>
    <xf numFmtId="176" fontId="13" fillId="0" borderId="1" xfId="0" applyNumberFormat="1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 45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/>
  <colors>
    <mruColors>
      <color rgb="0000B0F0"/>
      <color rgb="00000000"/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69"/>
  <sheetViews>
    <sheetView tabSelected="1" workbookViewId="0">
      <pane ySplit="5" topLeftCell="A28" activePane="bottomLeft" state="frozen"/>
      <selection/>
      <selection pane="bottomLeft" activeCell="I38" sqref="I38"/>
    </sheetView>
  </sheetViews>
  <sheetFormatPr defaultColWidth="9" defaultRowHeight="15.75"/>
  <cols>
    <col min="1" max="1" width="4.625" customWidth="1"/>
    <col min="2" max="2" width="26.75" style="6" customWidth="1"/>
    <col min="3" max="3" width="12.75" style="6" customWidth="1"/>
    <col min="4" max="4" width="41" style="6" customWidth="1"/>
    <col min="5" max="5" width="11.125" style="7" customWidth="1"/>
    <col min="6" max="6" width="7.75" style="7" customWidth="1"/>
    <col min="7" max="7" width="7.25" style="7" customWidth="1"/>
    <col min="8" max="8" width="8.625" style="7" customWidth="1"/>
    <col min="9" max="9" width="7.875" style="7" customWidth="1"/>
    <col min="10" max="10" width="8" style="7" customWidth="1"/>
  </cols>
  <sheetData>
    <row r="1" ht="23.2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ht="19" customHeight="1" spans="1:10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/>
      <c r="G3" s="12"/>
      <c r="H3" s="12"/>
      <c r="I3" s="12"/>
      <c r="J3" s="12"/>
    </row>
    <row r="4" ht="25.5" spans="1:10">
      <c r="A4" s="10"/>
      <c r="B4" s="11"/>
      <c r="C4" s="11"/>
      <c r="D4" s="11"/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</row>
    <row r="5" s="1" customFormat="1" spans="1:10">
      <c r="A5" s="14">
        <v>8</v>
      </c>
      <c r="B5" s="15" t="s">
        <v>13</v>
      </c>
      <c r="C5" s="15"/>
      <c r="D5" s="15"/>
      <c r="E5" s="16">
        <f t="shared" ref="E5:Q5" si="0">E6+E9+E12+E19</f>
        <v>1673.53</v>
      </c>
      <c r="F5" s="16">
        <f t="shared" si="0"/>
        <v>556</v>
      </c>
      <c r="G5" s="16">
        <f t="shared" si="0"/>
        <v>83</v>
      </c>
      <c r="H5" s="16">
        <f t="shared" si="0"/>
        <v>429.13</v>
      </c>
      <c r="I5" s="16">
        <f t="shared" si="0"/>
        <v>500</v>
      </c>
      <c r="J5" s="16">
        <f t="shared" si="0"/>
        <v>105.4</v>
      </c>
    </row>
    <row r="6" s="2" customFormat="1" ht="49" customHeight="1" spans="1:10">
      <c r="A6" s="17"/>
      <c r="B6" s="18" t="s">
        <v>14</v>
      </c>
      <c r="C6" s="19"/>
      <c r="D6" s="19"/>
      <c r="E6" s="13">
        <f t="shared" ref="E6:Q6" si="1">E7+E8</f>
        <v>556</v>
      </c>
      <c r="F6" s="13">
        <f t="shared" si="1"/>
        <v>556</v>
      </c>
      <c r="G6" s="13">
        <f t="shared" si="1"/>
        <v>0</v>
      </c>
      <c r="H6" s="13">
        <f t="shared" si="1"/>
        <v>0</v>
      </c>
      <c r="I6" s="13">
        <f t="shared" si="1"/>
        <v>0</v>
      </c>
      <c r="J6" s="13">
        <f t="shared" si="1"/>
        <v>0</v>
      </c>
    </row>
    <row r="7" s="2" customFormat="1" ht="31.5" spans="1:10">
      <c r="A7" s="17"/>
      <c r="B7" s="19" t="s">
        <v>15</v>
      </c>
      <c r="C7" s="19" t="s">
        <v>16</v>
      </c>
      <c r="D7" s="19" t="s">
        <v>17</v>
      </c>
      <c r="E7" s="13">
        <f t="shared" ref="E7:E11" si="2">F7+G7+H7+I7</f>
        <v>256</v>
      </c>
      <c r="F7" s="13">
        <v>256</v>
      </c>
      <c r="G7" s="13"/>
      <c r="H7" s="13"/>
      <c r="I7" s="13"/>
      <c r="J7" s="13"/>
    </row>
    <row r="8" s="2" customFormat="1" ht="47.25" spans="1:10">
      <c r="A8" s="17"/>
      <c r="B8" s="19" t="s">
        <v>18</v>
      </c>
      <c r="C8" s="19" t="s">
        <v>16</v>
      </c>
      <c r="D8" s="19" t="s">
        <v>19</v>
      </c>
      <c r="E8" s="13">
        <f t="shared" si="2"/>
        <v>300</v>
      </c>
      <c r="F8" s="13">
        <v>300</v>
      </c>
      <c r="G8" s="13"/>
      <c r="H8" s="13"/>
      <c r="I8" s="13"/>
      <c r="J8" s="13"/>
    </row>
    <row r="9" s="2" customFormat="1" ht="31.5" spans="1:10">
      <c r="A9" s="17"/>
      <c r="B9" s="18" t="s">
        <v>20</v>
      </c>
      <c r="C9" s="19"/>
      <c r="D9" s="19"/>
      <c r="E9" s="13">
        <f t="shared" ref="E9:Q9" si="3">E10+E11</f>
        <v>83</v>
      </c>
      <c r="F9" s="13">
        <f t="shared" si="3"/>
        <v>0</v>
      </c>
      <c r="G9" s="13">
        <f t="shared" si="3"/>
        <v>83</v>
      </c>
      <c r="H9" s="13">
        <f t="shared" si="3"/>
        <v>0</v>
      </c>
      <c r="I9" s="13">
        <f t="shared" si="3"/>
        <v>0</v>
      </c>
      <c r="J9" s="13">
        <f t="shared" si="3"/>
        <v>0</v>
      </c>
    </row>
    <row r="10" s="2" customFormat="1" ht="31.5" spans="1:10">
      <c r="A10" s="17"/>
      <c r="B10" s="19" t="s">
        <v>21</v>
      </c>
      <c r="C10" s="19" t="s">
        <v>16</v>
      </c>
      <c r="D10" s="19" t="s">
        <v>22</v>
      </c>
      <c r="E10" s="13">
        <f t="shared" si="2"/>
        <v>69</v>
      </c>
      <c r="F10" s="13"/>
      <c r="G10" s="13">
        <v>69</v>
      </c>
      <c r="H10" s="13"/>
      <c r="I10" s="13"/>
      <c r="J10" s="13"/>
    </row>
    <row r="11" s="2" customFormat="1" ht="66" customHeight="1" spans="1:10">
      <c r="A11" s="17"/>
      <c r="B11" s="19" t="s">
        <v>23</v>
      </c>
      <c r="C11" s="19" t="s">
        <v>16</v>
      </c>
      <c r="D11" s="19" t="s">
        <v>24</v>
      </c>
      <c r="E11" s="13">
        <f t="shared" si="2"/>
        <v>14</v>
      </c>
      <c r="F11" s="13"/>
      <c r="G11" s="13">
        <v>14</v>
      </c>
      <c r="H11" s="13"/>
      <c r="I11" s="13"/>
      <c r="J11" s="13"/>
    </row>
    <row r="12" s="2" customFormat="1" ht="48" customHeight="1" spans="1:10">
      <c r="A12" s="17"/>
      <c r="B12" s="18" t="s">
        <v>25</v>
      </c>
      <c r="C12" s="19"/>
      <c r="D12" s="19"/>
      <c r="E12" s="13">
        <f t="shared" ref="E12:J12" si="4">E13</f>
        <v>429.13</v>
      </c>
      <c r="F12" s="13">
        <f>F13+F14+F15+F16+F17</f>
        <v>0</v>
      </c>
      <c r="G12" s="13">
        <f t="shared" si="4"/>
        <v>0</v>
      </c>
      <c r="H12" s="13">
        <f t="shared" si="4"/>
        <v>429.13</v>
      </c>
      <c r="I12" s="13">
        <f t="shared" si="4"/>
        <v>0</v>
      </c>
      <c r="J12" s="13">
        <f t="shared" si="4"/>
        <v>0</v>
      </c>
    </row>
    <row r="13" s="2" customFormat="1" ht="49" customHeight="1" spans="1:10">
      <c r="A13" s="17"/>
      <c r="B13" s="19" t="s">
        <v>26</v>
      </c>
      <c r="C13" s="19" t="s">
        <v>16</v>
      </c>
      <c r="D13" s="19" t="s">
        <v>27</v>
      </c>
      <c r="E13" s="13">
        <f t="shared" ref="E13:Q13" si="5">E14+E15+E16+E17+E18</f>
        <v>429.13</v>
      </c>
      <c r="F13" s="13">
        <f t="shared" si="5"/>
        <v>0</v>
      </c>
      <c r="G13" s="13">
        <f t="shared" si="5"/>
        <v>0</v>
      </c>
      <c r="H13" s="13">
        <f t="shared" si="5"/>
        <v>429.13</v>
      </c>
      <c r="I13" s="13">
        <f t="shared" si="5"/>
        <v>0</v>
      </c>
      <c r="J13" s="13">
        <f t="shared" si="5"/>
        <v>0</v>
      </c>
    </row>
    <row r="14" s="2" customFormat="1" ht="47.25" spans="1:10">
      <c r="A14" s="17"/>
      <c r="B14" s="19" t="s">
        <v>28</v>
      </c>
      <c r="C14" s="19" t="s">
        <v>29</v>
      </c>
      <c r="D14" s="19"/>
      <c r="E14" s="13">
        <f t="shared" ref="E13:E18" si="6">F14+G14+H14+I14</f>
        <v>14</v>
      </c>
      <c r="F14" s="13"/>
      <c r="G14" s="13"/>
      <c r="H14" s="13">
        <v>14</v>
      </c>
      <c r="I14" s="13"/>
      <c r="J14" s="13"/>
    </row>
    <row r="15" s="2" customFormat="1" ht="51" customHeight="1" spans="1:10">
      <c r="A15" s="17"/>
      <c r="B15" s="19" t="s">
        <v>30</v>
      </c>
      <c r="C15" s="19" t="s">
        <v>29</v>
      </c>
      <c r="D15" s="19"/>
      <c r="E15" s="13">
        <f t="shared" si="6"/>
        <v>28</v>
      </c>
      <c r="F15" s="13"/>
      <c r="G15" s="13"/>
      <c r="H15" s="13">
        <v>28</v>
      </c>
      <c r="I15" s="13"/>
      <c r="J15" s="13"/>
    </row>
    <row r="16" s="2" customFormat="1" ht="31.5" spans="1:10">
      <c r="A16" s="17"/>
      <c r="B16" s="19" t="s">
        <v>31</v>
      </c>
      <c r="C16" s="19"/>
      <c r="D16" s="19"/>
      <c r="E16" s="13">
        <f t="shared" si="6"/>
        <v>1.36</v>
      </c>
      <c r="F16" s="13"/>
      <c r="G16" s="13"/>
      <c r="H16" s="13">
        <v>1.36</v>
      </c>
      <c r="I16" s="13"/>
      <c r="J16" s="13"/>
    </row>
    <row r="17" s="2" customFormat="1" ht="31.5" spans="1:10">
      <c r="A17" s="17"/>
      <c r="B17" s="19" t="s">
        <v>32</v>
      </c>
      <c r="C17" s="19"/>
      <c r="D17" s="19"/>
      <c r="E17" s="13">
        <f t="shared" si="6"/>
        <v>32.41</v>
      </c>
      <c r="F17" s="13"/>
      <c r="G17" s="13"/>
      <c r="H17" s="13">
        <v>32.41</v>
      </c>
      <c r="I17" s="13"/>
      <c r="J17" s="13"/>
    </row>
    <row r="18" s="2" customFormat="1" ht="50" customHeight="1" spans="1:10">
      <c r="A18" s="17"/>
      <c r="B18" s="19" t="s">
        <v>33</v>
      </c>
      <c r="C18" s="19"/>
      <c r="D18" s="19"/>
      <c r="E18" s="13">
        <f t="shared" si="6"/>
        <v>353.36</v>
      </c>
      <c r="F18" s="13"/>
      <c r="G18" s="13"/>
      <c r="H18" s="13">
        <v>353.36</v>
      </c>
      <c r="I18" s="13"/>
      <c r="J18" s="13"/>
    </row>
    <row r="19" s="2" customFormat="1" ht="31.5" spans="1:10">
      <c r="A19" s="17"/>
      <c r="B19" s="18" t="s">
        <v>34</v>
      </c>
      <c r="C19" s="19"/>
      <c r="D19" s="19"/>
      <c r="E19" s="13">
        <f t="shared" ref="E19:Q19" si="7">E20+E21</f>
        <v>605.4</v>
      </c>
      <c r="F19" s="13">
        <f t="shared" si="7"/>
        <v>0</v>
      </c>
      <c r="G19" s="13">
        <f t="shared" si="7"/>
        <v>0</v>
      </c>
      <c r="H19" s="13">
        <f t="shared" si="7"/>
        <v>0</v>
      </c>
      <c r="I19" s="13">
        <f t="shared" si="7"/>
        <v>500</v>
      </c>
      <c r="J19" s="13">
        <f t="shared" si="7"/>
        <v>105.4</v>
      </c>
    </row>
    <row r="20" s="2" customFormat="1" ht="27" customHeight="1" spans="1:10">
      <c r="A20" s="17"/>
      <c r="B20" s="19" t="s">
        <v>35</v>
      </c>
      <c r="C20" s="19"/>
      <c r="D20" s="19"/>
      <c r="E20" s="13">
        <f>F20+G20+H20+I20</f>
        <v>500</v>
      </c>
      <c r="F20" s="13"/>
      <c r="G20" s="13"/>
      <c r="H20" s="13"/>
      <c r="I20" s="13">
        <v>500</v>
      </c>
      <c r="J20" s="13"/>
    </row>
    <row r="21" ht="31.5" spans="1:10">
      <c r="A21" s="20"/>
      <c r="B21" s="19" t="s">
        <v>36</v>
      </c>
      <c r="C21" s="19"/>
      <c r="D21" s="19"/>
      <c r="E21" s="13">
        <f t="shared" ref="E21:Q21" si="8">E22+E23</f>
        <v>105.4</v>
      </c>
      <c r="F21" s="13">
        <f t="shared" si="8"/>
        <v>0</v>
      </c>
      <c r="G21" s="13">
        <f t="shared" si="8"/>
        <v>0</v>
      </c>
      <c r="H21" s="13">
        <f t="shared" si="8"/>
        <v>0</v>
      </c>
      <c r="I21" s="13">
        <f t="shared" si="8"/>
        <v>0</v>
      </c>
      <c r="J21" s="13">
        <f t="shared" si="8"/>
        <v>105.4</v>
      </c>
    </row>
    <row r="22" customFormat="1" ht="31.5" spans="1:10">
      <c r="A22" s="20"/>
      <c r="B22" s="19" t="s">
        <v>37</v>
      </c>
      <c r="C22" s="19"/>
      <c r="D22" s="19"/>
      <c r="E22" s="13">
        <f>F22+G22+H22+I22+J22</f>
        <v>78</v>
      </c>
      <c r="F22" s="13"/>
      <c r="G22" s="13"/>
      <c r="H22" s="13"/>
      <c r="I22" s="13"/>
      <c r="J22" s="13">
        <v>78</v>
      </c>
    </row>
    <row r="23" customFormat="1" ht="31.5" spans="1:10">
      <c r="A23" s="20"/>
      <c r="B23" s="19" t="s">
        <v>38</v>
      </c>
      <c r="C23" s="19"/>
      <c r="D23" s="19"/>
      <c r="E23" s="13">
        <f>F23+G23+H23+I23+J23</f>
        <v>27.4</v>
      </c>
      <c r="F23" s="13"/>
      <c r="G23" s="13"/>
      <c r="H23" s="13"/>
      <c r="I23" s="13"/>
      <c r="J23" s="13">
        <v>27.4</v>
      </c>
    </row>
    <row r="24" s="1" customFormat="1" ht="30" customHeight="1" spans="1:10">
      <c r="A24" s="14"/>
      <c r="B24" s="21" t="s">
        <v>39</v>
      </c>
      <c r="C24" s="21"/>
      <c r="D24" s="21"/>
      <c r="E24" s="16">
        <f t="shared" ref="E24:J24" si="9">E25+E31+E33+E35+E39+E42+E43+E44</f>
        <v>1668.88</v>
      </c>
      <c r="F24" s="16">
        <f t="shared" si="9"/>
        <v>556</v>
      </c>
      <c r="G24" s="16">
        <f t="shared" si="9"/>
        <v>83</v>
      </c>
      <c r="H24" s="16">
        <f t="shared" si="9"/>
        <v>429.13</v>
      </c>
      <c r="I24" s="16">
        <f t="shared" si="9"/>
        <v>500</v>
      </c>
      <c r="J24" s="16">
        <f t="shared" si="9"/>
        <v>105.4</v>
      </c>
    </row>
    <row r="25" ht="31.5" spans="1:10">
      <c r="A25" s="20">
        <v>1</v>
      </c>
      <c r="B25" s="18" t="s">
        <v>40</v>
      </c>
      <c r="C25" s="11" t="s">
        <v>16</v>
      </c>
      <c r="D25" s="13">
        <f>E25+E31+E33+E35+E39</f>
        <v>1546.11</v>
      </c>
      <c r="E25" s="13">
        <f>E26+E27+E28+E29+E30</f>
        <v>839.36</v>
      </c>
      <c r="F25" s="13">
        <f t="shared" ref="E25:J25" si="10">F26+F27+F28+F29+F30</f>
        <v>364</v>
      </c>
      <c r="G25" s="13">
        <f t="shared" si="10"/>
        <v>69</v>
      </c>
      <c r="H25" s="13">
        <f t="shared" si="10"/>
        <v>367.36</v>
      </c>
      <c r="I25" s="13">
        <f t="shared" si="10"/>
        <v>26</v>
      </c>
      <c r="J25" s="13">
        <f t="shared" si="10"/>
        <v>13</v>
      </c>
    </row>
    <row r="26" spans="1:10">
      <c r="A26" s="20"/>
      <c r="B26" s="19" t="s">
        <v>41</v>
      </c>
      <c r="C26" s="11"/>
      <c r="D26" s="13"/>
      <c r="E26" s="13">
        <f t="shared" ref="E26:Q26" si="11">E59+E85+E103+E104+E125+E128</f>
        <v>451.16</v>
      </c>
      <c r="F26" s="13">
        <f t="shared" si="11"/>
        <v>239</v>
      </c>
      <c r="G26" s="13">
        <f t="shared" si="11"/>
        <v>69</v>
      </c>
      <c r="H26" s="13">
        <f t="shared" si="11"/>
        <v>117.16</v>
      </c>
      <c r="I26" s="13">
        <f t="shared" si="11"/>
        <v>26</v>
      </c>
      <c r="J26" s="13">
        <f t="shared" si="11"/>
        <v>0</v>
      </c>
    </row>
    <row r="27" spans="1:10">
      <c r="A27" s="20"/>
      <c r="B27" s="19" t="s">
        <v>42</v>
      </c>
      <c r="C27" s="11"/>
      <c r="D27" s="13"/>
      <c r="E27" s="13">
        <f t="shared" ref="E27:Q27" si="12">E107+E127</f>
        <v>78.2</v>
      </c>
      <c r="F27" s="13">
        <f t="shared" si="12"/>
        <v>0</v>
      </c>
      <c r="G27" s="13">
        <f t="shared" si="12"/>
        <v>0</v>
      </c>
      <c r="H27" s="13">
        <f t="shared" si="12"/>
        <v>78.2</v>
      </c>
      <c r="I27" s="13">
        <f t="shared" si="12"/>
        <v>0</v>
      </c>
      <c r="J27" s="13">
        <f t="shared" si="12"/>
        <v>0</v>
      </c>
    </row>
    <row r="28" spans="1:10">
      <c r="A28" s="20"/>
      <c r="B28" s="19" t="s">
        <v>43</v>
      </c>
      <c r="C28" s="11"/>
      <c r="D28" s="13"/>
      <c r="E28" s="13">
        <f t="shared" ref="E28:Q28" si="13">E144</f>
        <v>107</v>
      </c>
      <c r="F28" s="13">
        <f t="shared" si="13"/>
        <v>0</v>
      </c>
      <c r="G28" s="13">
        <f t="shared" si="13"/>
        <v>0</v>
      </c>
      <c r="H28" s="13">
        <f t="shared" si="13"/>
        <v>107</v>
      </c>
      <c r="I28" s="13">
        <f t="shared" si="13"/>
        <v>0</v>
      </c>
      <c r="J28" s="13">
        <f t="shared" si="13"/>
        <v>0</v>
      </c>
    </row>
    <row r="29" ht="31.5" spans="1:10">
      <c r="A29" s="20"/>
      <c r="B29" s="19" t="s">
        <v>44</v>
      </c>
      <c r="C29" s="11"/>
      <c r="D29" s="13"/>
      <c r="E29" s="13">
        <f t="shared" ref="E29:J29" si="14">E56+E58+E62+E87</f>
        <v>190</v>
      </c>
      <c r="F29" s="13">
        <f t="shared" si="14"/>
        <v>125</v>
      </c>
      <c r="G29" s="13">
        <f t="shared" si="14"/>
        <v>0</v>
      </c>
      <c r="H29" s="13">
        <f t="shared" si="14"/>
        <v>65</v>
      </c>
      <c r="I29" s="13">
        <f t="shared" si="14"/>
        <v>0</v>
      </c>
      <c r="J29" s="13">
        <f t="shared" si="14"/>
        <v>0</v>
      </c>
    </row>
    <row r="30" spans="1:10">
      <c r="A30" s="20"/>
      <c r="B30" s="19" t="s">
        <v>45</v>
      </c>
      <c r="C30" s="11"/>
      <c r="D30" s="13"/>
      <c r="E30" s="13">
        <f t="shared" ref="E30:J30" si="15">E63</f>
        <v>13</v>
      </c>
      <c r="F30" s="13">
        <f t="shared" si="15"/>
        <v>0</v>
      </c>
      <c r="G30" s="13">
        <f t="shared" si="15"/>
        <v>0</v>
      </c>
      <c r="H30" s="13">
        <f t="shared" si="15"/>
        <v>0</v>
      </c>
      <c r="I30" s="13">
        <f t="shared" si="15"/>
        <v>0</v>
      </c>
      <c r="J30" s="13">
        <f t="shared" si="15"/>
        <v>13</v>
      </c>
    </row>
    <row r="31" spans="1:10">
      <c r="A31" s="20"/>
      <c r="B31" s="15" t="s">
        <v>46</v>
      </c>
      <c r="C31" s="11"/>
      <c r="D31" s="13"/>
      <c r="E31" s="13">
        <f t="shared" ref="E31:Q31" si="16">E32</f>
        <v>62.85</v>
      </c>
      <c r="F31" s="13">
        <f t="shared" si="16"/>
        <v>0</v>
      </c>
      <c r="G31" s="13">
        <f t="shared" si="16"/>
        <v>0</v>
      </c>
      <c r="H31" s="13">
        <f t="shared" si="16"/>
        <v>0</v>
      </c>
      <c r="I31" s="13">
        <f t="shared" si="16"/>
        <v>53.1</v>
      </c>
      <c r="J31" s="13">
        <f t="shared" si="16"/>
        <v>14.4</v>
      </c>
    </row>
    <row r="32" spans="1:10">
      <c r="A32" s="20"/>
      <c r="B32" s="22" t="s">
        <v>47</v>
      </c>
      <c r="C32" s="11" t="s">
        <v>16</v>
      </c>
      <c r="D32" s="13"/>
      <c r="E32" s="13">
        <f t="shared" ref="E32:I32" si="17">E51+E65+E89+E108+E129+E146</f>
        <v>62.85</v>
      </c>
      <c r="F32" s="13">
        <f t="shared" si="17"/>
        <v>0</v>
      </c>
      <c r="G32" s="13">
        <f t="shared" si="17"/>
        <v>0</v>
      </c>
      <c r="H32" s="13">
        <f t="shared" si="17"/>
        <v>0</v>
      </c>
      <c r="I32" s="13">
        <f t="shared" si="17"/>
        <v>53.1</v>
      </c>
      <c r="J32" s="13">
        <f>J50+J64+J88+J108+J129+J146</f>
        <v>14.4</v>
      </c>
    </row>
    <row r="33" spans="1:12">
      <c r="A33" s="20"/>
      <c r="B33" s="15" t="s">
        <v>48</v>
      </c>
      <c r="C33" s="11"/>
      <c r="D33" s="13"/>
      <c r="E33" s="13">
        <f t="shared" ref="E33:Q33" si="18">E34</f>
        <v>13.9</v>
      </c>
      <c r="F33" s="13">
        <f t="shared" si="18"/>
        <v>0</v>
      </c>
      <c r="G33" s="13">
        <f t="shared" si="18"/>
        <v>0</v>
      </c>
      <c r="H33" s="13">
        <f t="shared" si="18"/>
        <v>0</v>
      </c>
      <c r="I33" s="13">
        <f t="shared" si="18"/>
        <v>13.9</v>
      </c>
      <c r="J33" s="13">
        <f t="shared" si="18"/>
        <v>0</v>
      </c>
      <c r="L33" s="13"/>
    </row>
    <row r="34" spans="1:12">
      <c r="A34" s="20"/>
      <c r="B34" s="22" t="s">
        <v>49</v>
      </c>
      <c r="C34" s="11"/>
      <c r="D34" s="13"/>
      <c r="E34" s="13">
        <f t="shared" ref="E34:Q34" si="19">E68+E92+E112+E133+E150</f>
        <v>13.9</v>
      </c>
      <c r="F34" s="13">
        <f t="shared" si="19"/>
        <v>0</v>
      </c>
      <c r="G34" s="13">
        <f t="shared" si="19"/>
        <v>0</v>
      </c>
      <c r="H34" s="13">
        <f t="shared" si="19"/>
        <v>0</v>
      </c>
      <c r="I34" s="13">
        <f t="shared" si="19"/>
        <v>13.9</v>
      </c>
      <c r="J34" s="13">
        <f t="shared" si="19"/>
        <v>0</v>
      </c>
      <c r="L34" s="18"/>
    </row>
    <row r="35" spans="1:10">
      <c r="A35" s="20"/>
      <c r="B35" s="15" t="s">
        <v>50</v>
      </c>
      <c r="C35" s="11"/>
      <c r="D35" s="13"/>
      <c r="E35" s="13">
        <f t="shared" ref="E35:Q35" si="20">E36+E37+E38</f>
        <v>470</v>
      </c>
      <c r="F35" s="13">
        <f t="shared" si="20"/>
        <v>192</v>
      </c>
      <c r="G35" s="13">
        <f t="shared" si="20"/>
        <v>0</v>
      </c>
      <c r="H35" s="13">
        <f t="shared" si="20"/>
        <v>0</v>
      </c>
      <c r="I35" s="13">
        <f t="shared" si="20"/>
        <v>200</v>
      </c>
      <c r="J35" s="13">
        <f t="shared" si="20"/>
        <v>78</v>
      </c>
    </row>
    <row r="36" spans="1:10">
      <c r="A36" s="20"/>
      <c r="B36" s="22" t="s">
        <v>51</v>
      </c>
      <c r="C36" s="11"/>
      <c r="D36" s="13"/>
      <c r="E36" s="13">
        <f>E70+E94+E114+E135+E152</f>
        <v>0</v>
      </c>
      <c r="F36" s="13"/>
      <c r="G36" s="13"/>
      <c r="H36" s="13"/>
      <c r="I36" s="13"/>
      <c r="J36" s="13">
        <f>J70+J94+J114+J135+J152</f>
        <v>0</v>
      </c>
    </row>
    <row r="37" spans="1:10">
      <c r="A37" s="20"/>
      <c r="B37" s="22" t="s">
        <v>52</v>
      </c>
      <c r="C37" s="11"/>
      <c r="D37" s="13"/>
      <c r="E37" s="13">
        <f>E71+E95+E115+E136+E153</f>
        <v>0</v>
      </c>
      <c r="F37" s="13"/>
      <c r="G37" s="13"/>
      <c r="H37" s="13"/>
      <c r="I37" s="13"/>
      <c r="J37" s="13">
        <f>J71+J95+J115+J136+J153</f>
        <v>0</v>
      </c>
    </row>
    <row r="38" spans="1:10">
      <c r="A38" s="20"/>
      <c r="B38" s="22" t="s">
        <v>53</v>
      </c>
      <c r="C38" s="11"/>
      <c r="D38" s="13"/>
      <c r="E38" s="13">
        <f t="shared" ref="E38:Q38" si="21">E72+E96+E116+E137+E154</f>
        <v>470</v>
      </c>
      <c r="F38" s="13">
        <f t="shared" si="21"/>
        <v>192</v>
      </c>
      <c r="G38" s="13">
        <f t="shared" si="21"/>
        <v>0</v>
      </c>
      <c r="H38" s="13">
        <f t="shared" si="21"/>
        <v>0</v>
      </c>
      <c r="I38" s="13">
        <f t="shared" si="21"/>
        <v>200</v>
      </c>
      <c r="J38" s="13">
        <f t="shared" si="21"/>
        <v>78</v>
      </c>
    </row>
    <row r="39" spans="1:10">
      <c r="A39" s="20">
        <v>2</v>
      </c>
      <c r="B39" s="15" t="s">
        <v>54</v>
      </c>
      <c r="C39" s="22"/>
      <c r="D39" s="13"/>
      <c r="E39" s="13">
        <f t="shared" ref="E39:Q39" si="22">E40</f>
        <v>160</v>
      </c>
      <c r="F39" s="13">
        <f t="shared" si="22"/>
        <v>0</v>
      </c>
      <c r="G39" s="13">
        <f t="shared" si="22"/>
        <v>0</v>
      </c>
      <c r="H39" s="13">
        <f t="shared" si="22"/>
        <v>0</v>
      </c>
      <c r="I39" s="13">
        <f t="shared" si="22"/>
        <v>160</v>
      </c>
      <c r="J39" s="13">
        <f t="shared" si="22"/>
        <v>0</v>
      </c>
    </row>
    <row r="40" spans="1:10">
      <c r="A40" s="20"/>
      <c r="B40" s="22" t="s">
        <v>55</v>
      </c>
      <c r="C40" s="22"/>
      <c r="D40" s="13"/>
      <c r="E40" s="13">
        <f t="shared" ref="E40:Q40" si="23">E41</f>
        <v>160</v>
      </c>
      <c r="F40" s="13">
        <f t="shared" si="23"/>
        <v>0</v>
      </c>
      <c r="G40" s="13">
        <f t="shared" si="23"/>
        <v>0</v>
      </c>
      <c r="H40" s="13">
        <f t="shared" si="23"/>
        <v>0</v>
      </c>
      <c r="I40" s="13">
        <f t="shared" si="23"/>
        <v>160</v>
      </c>
      <c r="J40" s="13">
        <f t="shared" si="23"/>
        <v>0</v>
      </c>
    </row>
    <row r="41" ht="25.5" spans="1:10">
      <c r="A41" s="20"/>
      <c r="B41" s="22" t="s">
        <v>56</v>
      </c>
      <c r="C41" s="11" t="s">
        <v>16</v>
      </c>
      <c r="D41" s="13" t="s">
        <v>57</v>
      </c>
      <c r="E41" s="13">
        <f t="shared" ref="E41:Q41" si="24">E164</f>
        <v>160</v>
      </c>
      <c r="F41" s="13">
        <f t="shared" si="24"/>
        <v>0</v>
      </c>
      <c r="G41" s="13">
        <f t="shared" si="24"/>
        <v>0</v>
      </c>
      <c r="H41" s="13">
        <f t="shared" si="24"/>
        <v>0</v>
      </c>
      <c r="I41" s="13">
        <f t="shared" si="24"/>
        <v>160</v>
      </c>
      <c r="J41" s="13">
        <f t="shared" si="24"/>
        <v>0</v>
      </c>
    </row>
    <row r="42" customFormat="1" spans="1:10">
      <c r="A42" s="20"/>
      <c r="B42" s="15" t="s">
        <v>58</v>
      </c>
      <c r="C42" s="11"/>
      <c r="D42" s="13"/>
      <c r="E42" s="13">
        <f t="shared" ref="E42:Q42" si="25">E49+E73+E97+E117+E138+E155+E160+E165</f>
        <v>47</v>
      </c>
      <c r="F42" s="13">
        <f t="shared" si="25"/>
        <v>0</v>
      </c>
      <c r="G42" s="13">
        <f t="shared" si="25"/>
        <v>0</v>
      </c>
      <c r="H42" s="13">
        <f t="shared" si="25"/>
        <v>0</v>
      </c>
      <c r="I42" s="13">
        <f t="shared" si="25"/>
        <v>47</v>
      </c>
      <c r="J42" s="13">
        <f t="shared" si="25"/>
        <v>0</v>
      </c>
    </row>
    <row r="43" customFormat="1" ht="31.5" spans="1:10">
      <c r="A43" s="20"/>
      <c r="B43" s="15" t="s">
        <v>59</v>
      </c>
      <c r="C43" s="11" t="s">
        <v>16</v>
      </c>
      <c r="D43" s="13" t="s">
        <v>60</v>
      </c>
      <c r="E43" s="13">
        <f t="shared" ref="E43:Q43" si="26">E74+E99+E118+E139+E156</f>
        <v>42</v>
      </c>
      <c r="F43" s="13">
        <f t="shared" si="26"/>
        <v>0</v>
      </c>
      <c r="G43" s="13">
        <f t="shared" si="26"/>
        <v>14</v>
      </c>
      <c r="H43" s="13">
        <f t="shared" si="26"/>
        <v>28</v>
      </c>
      <c r="I43" s="13">
        <f t="shared" si="26"/>
        <v>0</v>
      </c>
      <c r="J43" s="13">
        <f t="shared" si="26"/>
        <v>0</v>
      </c>
    </row>
    <row r="44" customFormat="1" spans="1:10">
      <c r="A44" s="20"/>
      <c r="B44" s="15" t="s">
        <v>61</v>
      </c>
      <c r="C44" s="11"/>
      <c r="D44" s="13"/>
      <c r="E44" s="13">
        <f t="shared" ref="E44:Q44" si="27">E45+E46</f>
        <v>33.77</v>
      </c>
      <c r="F44" s="13">
        <f t="shared" si="27"/>
        <v>0</v>
      </c>
      <c r="G44" s="13">
        <f t="shared" si="27"/>
        <v>0</v>
      </c>
      <c r="H44" s="13">
        <f t="shared" si="27"/>
        <v>33.77</v>
      </c>
      <c r="I44" s="13">
        <f t="shared" si="27"/>
        <v>0</v>
      </c>
      <c r="J44" s="13">
        <f t="shared" si="27"/>
        <v>0</v>
      </c>
    </row>
    <row r="45" customFormat="1" spans="1:10">
      <c r="A45" s="20"/>
      <c r="B45" s="22" t="s">
        <v>62</v>
      </c>
      <c r="C45" s="11"/>
      <c r="D45" s="13"/>
      <c r="E45" s="13">
        <f t="shared" ref="E45:Q45" si="28">E167</f>
        <v>32.41</v>
      </c>
      <c r="F45" s="13">
        <f t="shared" si="28"/>
        <v>0</v>
      </c>
      <c r="G45" s="13">
        <f t="shared" si="28"/>
        <v>0</v>
      </c>
      <c r="H45" s="13">
        <f t="shared" si="28"/>
        <v>32.41</v>
      </c>
      <c r="I45" s="13">
        <f t="shared" si="28"/>
        <v>0</v>
      </c>
      <c r="J45" s="13">
        <f t="shared" si="28"/>
        <v>0</v>
      </c>
    </row>
    <row r="46" customFormat="1" spans="1:10">
      <c r="A46" s="20"/>
      <c r="B46" s="22" t="s">
        <v>63</v>
      </c>
      <c r="C46" s="11"/>
      <c r="E46" s="13">
        <f t="shared" ref="E46:Q46" si="29">E168</f>
        <v>1.36</v>
      </c>
      <c r="F46" s="13">
        <f t="shared" si="29"/>
        <v>0</v>
      </c>
      <c r="G46" s="13">
        <f t="shared" si="29"/>
        <v>0</v>
      </c>
      <c r="H46" s="13">
        <f t="shared" si="29"/>
        <v>1.36</v>
      </c>
      <c r="I46" s="13">
        <f t="shared" si="29"/>
        <v>0</v>
      </c>
      <c r="J46" s="13">
        <f t="shared" si="29"/>
        <v>0</v>
      </c>
    </row>
    <row r="47" s="3" customFormat="1" ht="33" customHeight="1" spans="1:10">
      <c r="A47" s="23"/>
      <c r="B47" s="18" t="s">
        <v>64</v>
      </c>
      <c r="C47" s="18"/>
      <c r="E47" s="16">
        <f t="shared" ref="E47:Q47" si="30">E48+E53+E82+E100+E122+E141+E159+E166+E161+E165</f>
        <v>1673.53</v>
      </c>
      <c r="F47" s="16">
        <f t="shared" si="30"/>
        <v>556</v>
      </c>
      <c r="G47" s="16">
        <f t="shared" si="30"/>
        <v>83</v>
      </c>
      <c r="H47" s="16">
        <f t="shared" si="30"/>
        <v>429.13</v>
      </c>
      <c r="I47" s="16">
        <f t="shared" si="30"/>
        <v>500</v>
      </c>
      <c r="J47" s="16">
        <f t="shared" si="30"/>
        <v>105.4</v>
      </c>
    </row>
    <row r="48" s="4" customFormat="1" ht="34" customHeight="1" spans="1:10">
      <c r="A48" s="24"/>
      <c r="B48" s="15" t="s">
        <v>65</v>
      </c>
      <c r="C48" s="18"/>
      <c r="D48" s="25"/>
      <c r="E48" s="13">
        <f t="shared" ref="E48:Q48" si="31">E49+E50</f>
        <v>4.15</v>
      </c>
      <c r="F48" s="13">
        <f t="shared" si="31"/>
        <v>0</v>
      </c>
      <c r="G48" s="13">
        <f t="shared" si="31"/>
        <v>0</v>
      </c>
      <c r="H48" s="13">
        <f t="shared" si="31"/>
        <v>0</v>
      </c>
      <c r="I48" s="13">
        <f t="shared" si="31"/>
        <v>3.7</v>
      </c>
      <c r="J48" s="13">
        <f t="shared" si="31"/>
        <v>0.45</v>
      </c>
    </row>
    <row r="49" s="4" customFormat="1" ht="33" customHeight="1" spans="1:10">
      <c r="A49" s="24"/>
      <c r="B49" s="22" t="s">
        <v>66</v>
      </c>
      <c r="C49" s="19"/>
      <c r="D49" s="25"/>
      <c r="E49" s="13">
        <f t="shared" ref="E49:E52" si="32">F49+G49+H49+I49+J49</f>
        <v>1</v>
      </c>
      <c r="F49" s="13"/>
      <c r="G49" s="13"/>
      <c r="H49" s="13"/>
      <c r="I49" s="13">
        <v>1</v>
      </c>
      <c r="J49" s="13"/>
    </row>
    <row r="50" s="4" customFormat="1" ht="24" customHeight="1" spans="1:10">
      <c r="A50" s="24"/>
      <c r="B50" s="22" t="s">
        <v>46</v>
      </c>
      <c r="C50" s="19"/>
      <c r="D50" s="25"/>
      <c r="E50" s="13">
        <f t="shared" ref="E50:J50" si="33">E51+E52</f>
        <v>3.15</v>
      </c>
      <c r="F50" s="13">
        <f t="shared" si="33"/>
        <v>0</v>
      </c>
      <c r="G50" s="13">
        <f t="shared" si="33"/>
        <v>0</v>
      </c>
      <c r="H50" s="13">
        <f t="shared" si="33"/>
        <v>0</v>
      </c>
      <c r="I50" s="13">
        <f t="shared" si="33"/>
        <v>2.7</v>
      </c>
      <c r="J50" s="13">
        <f t="shared" si="33"/>
        <v>0.45</v>
      </c>
    </row>
    <row r="51" s="4" customFormat="1" ht="36" customHeight="1" spans="1:10">
      <c r="A51" s="24"/>
      <c r="B51" s="22" t="s">
        <v>47</v>
      </c>
      <c r="C51" s="19" t="s">
        <v>67</v>
      </c>
      <c r="D51" s="25" t="s">
        <v>68</v>
      </c>
      <c r="E51" s="13">
        <f t="shared" si="32"/>
        <v>2.7</v>
      </c>
      <c r="F51" s="13"/>
      <c r="G51" s="13"/>
      <c r="H51" s="13"/>
      <c r="I51" s="13">
        <v>2.7</v>
      </c>
      <c r="J51" s="13"/>
    </row>
    <row r="52" s="4" customFormat="1" ht="61" customHeight="1" spans="1:10">
      <c r="A52" s="24"/>
      <c r="B52" s="22" t="s">
        <v>69</v>
      </c>
      <c r="C52" s="19" t="s">
        <v>67</v>
      </c>
      <c r="D52" s="25"/>
      <c r="E52" s="13">
        <f t="shared" si="32"/>
        <v>0.45</v>
      </c>
      <c r="F52" s="13"/>
      <c r="G52" s="13"/>
      <c r="H52" s="13"/>
      <c r="I52" s="13"/>
      <c r="J52" s="13">
        <v>0.45</v>
      </c>
    </row>
    <row r="53" s="5" customFormat="1" ht="32" customHeight="1" spans="1:10">
      <c r="A53" s="26"/>
      <c r="B53" s="18" t="s">
        <v>70</v>
      </c>
      <c r="C53" s="21"/>
      <c r="D53" s="27"/>
      <c r="E53" s="13">
        <f t="shared" ref="E53:J53" si="34">E54+E64+E69+E73+E74+E67</f>
        <v>299.85</v>
      </c>
      <c r="F53" s="13">
        <f t="shared" si="34"/>
        <v>165</v>
      </c>
      <c r="G53" s="13">
        <f t="shared" si="34"/>
        <v>7</v>
      </c>
      <c r="H53" s="13">
        <f t="shared" si="34"/>
        <v>79</v>
      </c>
      <c r="I53" s="13">
        <f t="shared" si="34"/>
        <v>32.7</v>
      </c>
      <c r="J53" s="13">
        <f t="shared" si="34"/>
        <v>16.15</v>
      </c>
    </row>
    <row r="54" s="4" customFormat="1" ht="33" customHeight="1" spans="1:10">
      <c r="A54" s="24"/>
      <c r="B54" s="18" t="s">
        <v>71</v>
      </c>
      <c r="C54" s="21"/>
      <c r="D54" s="13"/>
      <c r="E54" s="13">
        <f t="shared" ref="E54:J54" si="35">E55+E57+E61+E63</f>
        <v>243</v>
      </c>
      <c r="F54" s="13">
        <f t="shared" si="35"/>
        <v>165</v>
      </c>
      <c r="G54" s="13">
        <f t="shared" si="35"/>
        <v>0</v>
      </c>
      <c r="H54" s="13">
        <f t="shared" si="35"/>
        <v>65</v>
      </c>
      <c r="I54" s="13">
        <f t="shared" si="35"/>
        <v>0</v>
      </c>
      <c r="J54" s="13">
        <f t="shared" si="35"/>
        <v>13</v>
      </c>
    </row>
    <row r="55" s="2" customFormat="1" ht="34" customHeight="1" spans="1:10">
      <c r="A55" s="17"/>
      <c r="B55" s="28" t="s">
        <v>72</v>
      </c>
      <c r="C55" s="16"/>
      <c r="D55" s="16"/>
      <c r="E55" s="13">
        <f t="shared" ref="E55:J55" si="36">E56</f>
        <v>0</v>
      </c>
      <c r="F55" s="13">
        <f t="shared" si="36"/>
        <v>0</v>
      </c>
      <c r="G55" s="13">
        <f t="shared" si="36"/>
        <v>0</v>
      </c>
      <c r="H55" s="13">
        <f t="shared" si="36"/>
        <v>0</v>
      </c>
      <c r="I55" s="13">
        <f t="shared" si="36"/>
        <v>0</v>
      </c>
      <c r="J55" s="13">
        <f t="shared" si="36"/>
        <v>0</v>
      </c>
    </row>
    <row r="56" s="2" customFormat="1" ht="59" customHeight="1" spans="1:10">
      <c r="A56" s="17"/>
      <c r="B56" s="13" t="s">
        <v>73</v>
      </c>
      <c r="C56" s="13" t="s">
        <v>74</v>
      </c>
      <c r="D56" s="29" t="s">
        <v>75</v>
      </c>
      <c r="E56" s="13">
        <f t="shared" ref="E56:E60" si="37">F56+G56+H56+I56+J56</f>
        <v>0</v>
      </c>
      <c r="F56" s="13"/>
      <c r="G56" s="13"/>
      <c r="H56" s="13"/>
      <c r="I56" s="13"/>
      <c r="J56" s="13"/>
    </row>
    <row r="57" s="2" customFormat="1" ht="25.5" spans="1:10">
      <c r="A57" s="17"/>
      <c r="B57" s="28" t="s">
        <v>76</v>
      </c>
      <c r="C57" s="25"/>
      <c r="D57" s="25"/>
      <c r="E57" s="13">
        <f t="shared" ref="E57:J57" si="38">E58+E59+E60</f>
        <v>173</v>
      </c>
      <c r="F57" s="13">
        <f t="shared" si="38"/>
        <v>108</v>
      </c>
      <c r="G57" s="13">
        <f t="shared" si="38"/>
        <v>0</v>
      </c>
      <c r="H57" s="13">
        <f t="shared" si="38"/>
        <v>65</v>
      </c>
      <c r="I57" s="13">
        <f t="shared" si="38"/>
        <v>0</v>
      </c>
      <c r="J57" s="13">
        <f t="shared" si="38"/>
        <v>0</v>
      </c>
    </row>
    <row r="58" s="4" customFormat="1" ht="36" spans="1:10">
      <c r="A58" s="24"/>
      <c r="B58" s="25" t="s">
        <v>77</v>
      </c>
      <c r="C58" s="25" t="s">
        <v>78</v>
      </c>
      <c r="D58" s="29" t="s">
        <v>75</v>
      </c>
      <c r="E58" s="13">
        <f t="shared" si="37"/>
        <v>65</v>
      </c>
      <c r="F58" s="13"/>
      <c r="G58" s="13"/>
      <c r="H58" s="13">
        <v>65</v>
      </c>
      <c r="I58" s="13"/>
      <c r="J58" s="13"/>
    </row>
    <row r="59" s="2" customFormat="1" ht="153" spans="1:10">
      <c r="A59" s="17"/>
      <c r="B59" s="25" t="s">
        <v>79</v>
      </c>
      <c r="C59" s="25" t="s">
        <v>78</v>
      </c>
      <c r="D59" s="25" t="s">
        <v>80</v>
      </c>
      <c r="E59" s="13">
        <f t="shared" si="37"/>
        <v>108</v>
      </c>
      <c r="F59" s="13">
        <v>108</v>
      </c>
      <c r="G59" s="13"/>
      <c r="H59" s="13"/>
      <c r="I59" s="13"/>
      <c r="J59" s="13"/>
    </row>
    <row r="60" s="2" customFormat="1" ht="14.25" spans="1:10">
      <c r="A60" s="17"/>
      <c r="B60" s="25" t="s">
        <v>81</v>
      </c>
      <c r="C60" s="25" t="s">
        <v>82</v>
      </c>
      <c r="D60" s="25"/>
      <c r="E60" s="13">
        <f t="shared" si="37"/>
        <v>0</v>
      </c>
      <c r="F60" s="13"/>
      <c r="G60" s="13"/>
      <c r="H60" s="13"/>
      <c r="I60" s="13"/>
      <c r="J60" s="13"/>
    </row>
    <row r="61" s="4" customFormat="1" ht="29" customHeight="1" spans="1:10">
      <c r="A61" s="24"/>
      <c r="B61" s="28" t="s">
        <v>83</v>
      </c>
      <c r="C61" s="25"/>
      <c r="D61" s="25"/>
      <c r="E61" s="13">
        <f t="shared" ref="E61:Q61" si="39">E62</f>
        <v>57</v>
      </c>
      <c r="F61" s="13">
        <f t="shared" si="39"/>
        <v>57</v>
      </c>
      <c r="G61" s="13">
        <f t="shared" si="39"/>
        <v>0</v>
      </c>
      <c r="H61" s="13">
        <f t="shared" si="39"/>
        <v>0</v>
      </c>
      <c r="I61" s="13">
        <f t="shared" si="39"/>
        <v>0</v>
      </c>
      <c r="J61" s="13">
        <f t="shared" si="39"/>
        <v>0</v>
      </c>
    </row>
    <row r="62" s="2" customFormat="1" ht="50" customHeight="1" spans="1:10">
      <c r="A62" s="17"/>
      <c r="B62" s="13" t="s">
        <v>84</v>
      </c>
      <c r="C62" s="13" t="s">
        <v>85</v>
      </c>
      <c r="D62" s="30" t="s">
        <v>86</v>
      </c>
      <c r="E62" s="13">
        <f t="shared" ref="E62:E66" si="40">F62+G62+H62+I62+J62</f>
        <v>57</v>
      </c>
      <c r="F62" s="13">
        <v>57</v>
      </c>
      <c r="G62" s="13"/>
      <c r="H62" s="13"/>
      <c r="I62" s="13"/>
      <c r="J62" s="13"/>
    </row>
    <row r="63" s="2" customFormat="1" ht="50" customHeight="1" spans="1:10">
      <c r="A63" s="17"/>
      <c r="B63" s="28" t="s">
        <v>87</v>
      </c>
      <c r="C63" s="13" t="s">
        <v>88</v>
      </c>
      <c r="D63" s="30" t="s">
        <v>89</v>
      </c>
      <c r="E63" s="13">
        <f t="shared" si="40"/>
        <v>13</v>
      </c>
      <c r="F63" s="13"/>
      <c r="G63" s="13"/>
      <c r="H63" s="13"/>
      <c r="I63" s="13"/>
      <c r="J63" s="13">
        <v>13</v>
      </c>
    </row>
    <row r="64" s="2" customFormat="1" spans="1:10">
      <c r="A64" s="17"/>
      <c r="B64" s="15" t="s">
        <v>46</v>
      </c>
      <c r="C64" s="22"/>
      <c r="D64" s="13"/>
      <c r="E64" s="13">
        <f t="shared" ref="E64:J64" si="41">E65+E66</f>
        <v>24.15</v>
      </c>
      <c r="F64" s="13">
        <f t="shared" si="41"/>
        <v>0</v>
      </c>
      <c r="G64" s="13">
        <f t="shared" si="41"/>
        <v>0</v>
      </c>
      <c r="H64" s="13">
        <f t="shared" si="41"/>
        <v>0</v>
      </c>
      <c r="I64" s="13">
        <f t="shared" si="41"/>
        <v>21</v>
      </c>
      <c r="J64" s="13">
        <f t="shared" si="41"/>
        <v>3.15</v>
      </c>
    </row>
    <row r="65" s="2" customFormat="1" spans="1:10">
      <c r="A65" s="17"/>
      <c r="B65" s="22" t="s">
        <v>47</v>
      </c>
      <c r="C65" s="22" t="s">
        <v>90</v>
      </c>
      <c r="D65" s="25" t="s">
        <v>91</v>
      </c>
      <c r="E65" s="13">
        <f t="shared" si="40"/>
        <v>21</v>
      </c>
      <c r="F65" s="13"/>
      <c r="G65" s="13"/>
      <c r="H65" s="13"/>
      <c r="I65" s="13">
        <v>21</v>
      </c>
      <c r="J65" s="13"/>
    </row>
    <row r="66" s="2" customFormat="1" ht="47.25" spans="1:10">
      <c r="A66" s="17"/>
      <c r="B66" s="22" t="s">
        <v>69</v>
      </c>
      <c r="C66" s="22" t="s">
        <v>90</v>
      </c>
      <c r="D66" s="25"/>
      <c r="E66" s="13">
        <f t="shared" si="40"/>
        <v>3.15</v>
      </c>
      <c r="F66" s="13"/>
      <c r="G66" s="13"/>
      <c r="H66" s="13"/>
      <c r="I66" s="13"/>
      <c r="J66" s="13">
        <v>3.15</v>
      </c>
    </row>
    <row r="67" s="2" customFormat="1" spans="1:10">
      <c r="A67" s="17"/>
      <c r="B67" s="15" t="s">
        <v>48</v>
      </c>
      <c r="C67" s="22"/>
      <c r="D67" s="25"/>
      <c r="E67" s="13">
        <f t="shared" ref="E67:Q67" si="42">E68</f>
        <v>4.7</v>
      </c>
      <c r="F67" s="13">
        <f t="shared" si="42"/>
        <v>0</v>
      </c>
      <c r="G67" s="13">
        <f t="shared" si="42"/>
        <v>0</v>
      </c>
      <c r="H67" s="13">
        <f t="shared" si="42"/>
        <v>0</v>
      </c>
      <c r="I67" s="13">
        <f t="shared" si="42"/>
        <v>4.7</v>
      </c>
      <c r="J67" s="13">
        <f t="shared" si="42"/>
        <v>0</v>
      </c>
    </row>
    <row r="68" s="2" customFormat="1" ht="38.25" spans="1:10">
      <c r="A68" s="17"/>
      <c r="B68" s="22" t="s">
        <v>49</v>
      </c>
      <c r="C68" s="22" t="s">
        <v>90</v>
      </c>
      <c r="D68" s="13" t="s">
        <v>92</v>
      </c>
      <c r="E68" s="13">
        <f>F68+G68+H68+I68+J68</f>
        <v>4.7</v>
      </c>
      <c r="F68" s="13"/>
      <c r="G68" s="13"/>
      <c r="H68" s="13"/>
      <c r="I68" s="13">
        <v>4.7</v>
      </c>
      <c r="J68" s="13"/>
    </row>
    <row r="69" s="4" customFormat="1" spans="1:10">
      <c r="A69" s="24"/>
      <c r="B69" s="15" t="s">
        <v>50</v>
      </c>
      <c r="C69" s="22"/>
      <c r="D69" s="13"/>
      <c r="E69" s="13">
        <f t="shared" ref="E69:Q69" si="43">E70+E71+E72</f>
        <v>0</v>
      </c>
      <c r="F69" s="13">
        <f t="shared" si="43"/>
        <v>0</v>
      </c>
      <c r="G69" s="13">
        <f t="shared" si="43"/>
        <v>0</v>
      </c>
      <c r="H69" s="13">
        <f t="shared" si="43"/>
        <v>0</v>
      </c>
      <c r="I69" s="13">
        <f t="shared" si="43"/>
        <v>0</v>
      </c>
      <c r="J69" s="13">
        <f t="shared" si="43"/>
        <v>0</v>
      </c>
    </row>
    <row r="70" s="4" customFormat="1" spans="1:10">
      <c r="A70" s="24"/>
      <c r="B70" s="22" t="s">
        <v>51</v>
      </c>
      <c r="C70" s="22"/>
      <c r="D70" s="13"/>
      <c r="E70" s="13">
        <f t="shared" ref="E70:E73" si="44">F70+G70+H70+I70+J70</f>
        <v>0</v>
      </c>
      <c r="F70" s="13"/>
      <c r="G70" s="13"/>
      <c r="H70" s="13"/>
      <c r="I70" s="13"/>
      <c r="J70" s="13"/>
    </row>
    <row r="71" s="4" customFormat="1" spans="1:10">
      <c r="A71" s="24"/>
      <c r="B71" s="22" t="s">
        <v>52</v>
      </c>
      <c r="C71" s="22"/>
      <c r="D71" s="13"/>
      <c r="E71" s="13">
        <f t="shared" si="44"/>
        <v>0</v>
      </c>
      <c r="F71" s="13"/>
      <c r="G71" s="13"/>
      <c r="H71" s="13"/>
      <c r="I71" s="13"/>
      <c r="J71" s="13"/>
    </row>
    <row r="72" s="2" customFormat="1" spans="1:10">
      <c r="A72" s="17"/>
      <c r="B72" s="31" t="s">
        <v>53</v>
      </c>
      <c r="C72" s="31"/>
      <c r="D72" s="32" t="s">
        <v>93</v>
      </c>
      <c r="E72" s="32">
        <f t="shared" si="44"/>
        <v>0</v>
      </c>
      <c r="F72" s="32"/>
      <c r="G72" s="32"/>
      <c r="H72" s="32"/>
      <c r="I72" s="32"/>
      <c r="J72" s="32"/>
    </row>
    <row r="73" s="4" customFormat="1" spans="1:10">
      <c r="A73" s="24"/>
      <c r="B73" s="15" t="s">
        <v>94</v>
      </c>
      <c r="C73" s="22" t="s">
        <v>90</v>
      </c>
      <c r="D73" s="13"/>
      <c r="E73" s="13">
        <f t="shared" si="44"/>
        <v>7</v>
      </c>
      <c r="F73" s="13"/>
      <c r="G73" s="13"/>
      <c r="H73" s="13"/>
      <c r="I73" s="13">
        <v>7</v>
      </c>
      <c r="J73" s="13"/>
    </row>
    <row r="74" s="4" customFormat="1" spans="1:10">
      <c r="A74" s="24"/>
      <c r="B74" s="15" t="s">
        <v>95</v>
      </c>
      <c r="C74" s="22"/>
      <c r="D74" s="25"/>
      <c r="E74" s="13">
        <f t="shared" ref="E74:Q74" si="45">E75+E76+E77+E78+E79+E80+E81</f>
        <v>21</v>
      </c>
      <c r="F74" s="13">
        <f t="shared" si="45"/>
        <v>0</v>
      </c>
      <c r="G74" s="13">
        <f t="shared" si="45"/>
        <v>7</v>
      </c>
      <c r="H74" s="13">
        <f t="shared" si="45"/>
        <v>14</v>
      </c>
      <c r="I74" s="13">
        <f t="shared" si="45"/>
        <v>0</v>
      </c>
      <c r="J74" s="13">
        <f t="shared" si="45"/>
        <v>0</v>
      </c>
    </row>
    <row r="75" s="2" customFormat="1" ht="31.5" spans="1:10">
      <c r="A75" s="17"/>
      <c r="B75" s="22" t="s">
        <v>96</v>
      </c>
      <c r="C75" s="22"/>
      <c r="D75" s="13" t="s">
        <v>97</v>
      </c>
      <c r="E75" s="13">
        <f t="shared" ref="E75:E81" si="46">F75+G75+H75+I75+J75</f>
        <v>3</v>
      </c>
      <c r="F75" s="13"/>
      <c r="G75" s="13">
        <v>1</v>
      </c>
      <c r="H75" s="13">
        <v>2</v>
      </c>
      <c r="I75" s="13"/>
      <c r="J75" s="13"/>
    </row>
    <row r="76" s="2" customFormat="1" spans="1:10">
      <c r="A76" s="17"/>
      <c r="B76" s="22" t="s">
        <v>98</v>
      </c>
      <c r="C76" s="22" t="s">
        <v>82</v>
      </c>
      <c r="D76" s="13" t="s">
        <v>97</v>
      </c>
      <c r="E76" s="13">
        <f t="shared" si="46"/>
        <v>3</v>
      </c>
      <c r="F76" s="13"/>
      <c r="G76" s="13">
        <v>1</v>
      </c>
      <c r="H76" s="13">
        <v>2</v>
      </c>
      <c r="I76" s="13"/>
      <c r="J76" s="13"/>
    </row>
    <row r="77" s="2" customFormat="1" ht="31.5" spans="1:10">
      <c r="A77" s="17"/>
      <c r="B77" s="22" t="s">
        <v>99</v>
      </c>
      <c r="C77" s="22" t="s">
        <v>100</v>
      </c>
      <c r="D77" s="13" t="s">
        <v>97</v>
      </c>
      <c r="E77" s="13">
        <f t="shared" si="46"/>
        <v>3</v>
      </c>
      <c r="F77" s="13"/>
      <c r="G77" s="13">
        <v>1</v>
      </c>
      <c r="H77" s="13">
        <v>2</v>
      </c>
      <c r="I77" s="13"/>
      <c r="J77" s="13"/>
    </row>
    <row r="78" s="2" customFormat="1" ht="31.5" spans="1:10">
      <c r="A78" s="17"/>
      <c r="B78" s="22" t="s">
        <v>101</v>
      </c>
      <c r="C78" s="22"/>
      <c r="D78" s="13" t="s">
        <v>97</v>
      </c>
      <c r="E78" s="13">
        <f t="shared" si="46"/>
        <v>3</v>
      </c>
      <c r="F78" s="13"/>
      <c r="G78" s="13">
        <v>1</v>
      </c>
      <c r="H78" s="13">
        <v>2</v>
      </c>
      <c r="I78" s="13"/>
      <c r="J78" s="13"/>
    </row>
    <row r="79" s="2" customFormat="1" ht="31.5" spans="1:10">
      <c r="A79" s="17"/>
      <c r="B79" s="22" t="s">
        <v>102</v>
      </c>
      <c r="C79" s="22"/>
      <c r="D79" s="13" t="s">
        <v>97</v>
      </c>
      <c r="E79" s="13">
        <f t="shared" si="46"/>
        <v>3</v>
      </c>
      <c r="F79" s="13"/>
      <c r="G79" s="13">
        <v>1</v>
      </c>
      <c r="H79" s="13">
        <v>2</v>
      </c>
      <c r="I79" s="13"/>
      <c r="J79" s="13"/>
    </row>
    <row r="80" s="2" customFormat="1" ht="31.5" spans="1:10">
      <c r="A80" s="17"/>
      <c r="B80" s="22" t="s">
        <v>103</v>
      </c>
      <c r="C80" s="22"/>
      <c r="D80" s="13" t="s">
        <v>97</v>
      </c>
      <c r="E80" s="13">
        <f t="shared" si="46"/>
        <v>3</v>
      </c>
      <c r="F80" s="13"/>
      <c r="G80" s="13">
        <v>1</v>
      </c>
      <c r="H80" s="13">
        <v>2</v>
      </c>
      <c r="I80" s="13"/>
      <c r="J80" s="13"/>
    </row>
    <row r="81" s="2" customFormat="1" ht="31.5" spans="1:10">
      <c r="A81" s="17"/>
      <c r="B81" s="22" t="s">
        <v>104</v>
      </c>
      <c r="C81" s="22"/>
      <c r="D81" s="13" t="s">
        <v>97</v>
      </c>
      <c r="E81" s="13">
        <f t="shared" si="46"/>
        <v>3</v>
      </c>
      <c r="F81" s="13"/>
      <c r="G81" s="13">
        <v>1</v>
      </c>
      <c r="H81" s="13">
        <v>2</v>
      </c>
      <c r="I81" s="13"/>
      <c r="J81" s="13"/>
    </row>
    <row r="82" s="5" customFormat="1" ht="25" customHeight="1" spans="1:10">
      <c r="A82" s="26"/>
      <c r="B82" s="18" t="s">
        <v>105</v>
      </c>
      <c r="C82" s="22"/>
      <c r="D82" s="13"/>
      <c r="E82" s="13">
        <f t="shared" ref="E82:Q82" si="47">E83+E88+E93+E97+E98+E91</f>
        <v>161.95</v>
      </c>
      <c r="F82" s="13">
        <f t="shared" si="47"/>
        <v>148</v>
      </c>
      <c r="G82" s="13">
        <f t="shared" si="47"/>
        <v>1</v>
      </c>
      <c r="H82" s="13">
        <f t="shared" si="47"/>
        <v>2</v>
      </c>
      <c r="I82" s="13">
        <f t="shared" si="47"/>
        <v>9.9</v>
      </c>
      <c r="J82" s="13">
        <f t="shared" si="47"/>
        <v>1.05</v>
      </c>
    </row>
    <row r="83" s="5" customFormat="1" ht="43" customHeight="1" spans="1:10">
      <c r="A83" s="26"/>
      <c r="B83" s="18" t="s">
        <v>106</v>
      </c>
      <c r="C83" s="22"/>
      <c r="D83" s="13"/>
      <c r="E83" s="13">
        <f t="shared" ref="E83:J83" si="48">E84+E86</f>
        <v>148</v>
      </c>
      <c r="F83" s="13">
        <f t="shared" si="48"/>
        <v>148</v>
      </c>
      <c r="G83" s="13">
        <f t="shared" si="48"/>
        <v>0</v>
      </c>
      <c r="H83" s="13">
        <f t="shared" si="48"/>
        <v>0</v>
      </c>
      <c r="I83" s="13">
        <f t="shared" si="48"/>
        <v>0</v>
      </c>
      <c r="J83" s="13">
        <f t="shared" si="48"/>
        <v>0</v>
      </c>
    </row>
    <row r="84" s="4" customFormat="1" ht="33" customHeight="1" spans="1:10">
      <c r="A84" s="24"/>
      <c r="B84" s="18" t="s">
        <v>107</v>
      </c>
      <c r="C84" s="21"/>
      <c r="D84" s="13"/>
      <c r="E84" s="13">
        <f t="shared" ref="E84:J84" si="49">E85</f>
        <v>80</v>
      </c>
      <c r="F84" s="13">
        <f t="shared" si="49"/>
        <v>80</v>
      </c>
      <c r="G84" s="13">
        <f t="shared" si="49"/>
        <v>0</v>
      </c>
      <c r="H84" s="13">
        <f t="shared" si="49"/>
        <v>0</v>
      </c>
      <c r="I84" s="13">
        <f t="shared" si="49"/>
        <v>0</v>
      </c>
      <c r="J84" s="13">
        <f t="shared" si="49"/>
        <v>0</v>
      </c>
    </row>
    <row r="85" s="2" customFormat="1" ht="57" customHeight="1" spans="1:10">
      <c r="A85" s="17"/>
      <c r="B85" s="33" t="s">
        <v>108</v>
      </c>
      <c r="C85" s="33" t="s">
        <v>109</v>
      </c>
      <c r="D85" s="34" t="s">
        <v>110</v>
      </c>
      <c r="E85" s="13">
        <f t="shared" ref="E85:E90" si="50">F85+G85+H85+I85+J85</f>
        <v>80</v>
      </c>
      <c r="F85" s="13">
        <v>80</v>
      </c>
      <c r="G85" s="13"/>
      <c r="H85" s="13"/>
      <c r="I85" s="13"/>
      <c r="J85" s="13"/>
    </row>
    <row r="86" s="2" customFormat="1" ht="57" customHeight="1" spans="1:10">
      <c r="A86" s="17"/>
      <c r="B86" s="18" t="s">
        <v>111</v>
      </c>
      <c r="C86" s="33"/>
      <c r="D86" s="34"/>
      <c r="E86" s="13">
        <f t="shared" ref="E86:Q86" si="51">E87</f>
        <v>68</v>
      </c>
      <c r="F86" s="13">
        <f t="shared" si="51"/>
        <v>68</v>
      </c>
      <c r="G86" s="13">
        <f t="shared" si="51"/>
        <v>0</v>
      </c>
      <c r="H86" s="13">
        <f t="shared" si="51"/>
        <v>0</v>
      </c>
      <c r="I86" s="13">
        <f t="shared" si="51"/>
        <v>0</v>
      </c>
      <c r="J86" s="13">
        <f t="shared" si="51"/>
        <v>0</v>
      </c>
    </row>
    <row r="87" s="2" customFormat="1" ht="48" customHeight="1" spans="1:10">
      <c r="A87" s="17"/>
      <c r="B87" s="33" t="s">
        <v>112</v>
      </c>
      <c r="C87" s="33" t="s">
        <v>113</v>
      </c>
      <c r="D87" s="34" t="s">
        <v>114</v>
      </c>
      <c r="E87" s="13">
        <f t="shared" si="50"/>
        <v>68</v>
      </c>
      <c r="F87" s="13">
        <v>68</v>
      </c>
      <c r="G87" s="13"/>
      <c r="H87" s="13"/>
      <c r="I87" s="13"/>
      <c r="J87" s="13"/>
    </row>
    <row r="88" s="2" customFormat="1" spans="1:10">
      <c r="A88" s="17"/>
      <c r="B88" s="15" t="s">
        <v>46</v>
      </c>
      <c r="C88" s="22"/>
      <c r="D88" s="13"/>
      <c r="E88" s="13">
        <f t="shared" ref="E88:J88" si="52">E89+E90</f>
        <v>4.65</v>
      </c>
      <c r="F88" s="13">
        <f t="shared" si="52"/>
        <v>0</v>
      </c>
      <c r="G88" s="13">
        <f t="shared" si="52"/>
        <v>0</v>
      </c>
      <c r="H88" s="13">
        <f t="shared" si="52"/>
        <v>0</v>
      </c>
      <c r="I88" s="13">
        <f t="shared" si="52"/>
        <v>3.6</v>
      </c>
      <c r="J88" s="13">
        <f t="shared" si="52"/>
        <v>1.05</v>
      </c>
    </row>
    <row r="89" s="2" customFormat="1" spans="1:10">
      <c r="A89" s="17"/>
      <c r="B89" s="22" t="s">
        <v>47</v>
      </c>
      <c r="C89" s="22" t="s">
        <v>115</v>
      </c>
      <c r="D89" s="25" t="s">
        <v>116</v>
      </c>
      <c r="E89" s="13">
        <f t="shared" si="50"/>
        <v>3.6</v>
      </c>
      <c r="F89" s="13"/>
      <c r="G89" s="13"/>
      <c r="H89" s="13"/>
      <c r="I89" s="13">
        <v>3.6</v>
      </c>
      <c r="J89" s="13"/>
    </row>
    <row r="90" s="2" customFormat="1" ht="47.25" spans="1:10">
      <c r="A90" s="17"/>
      <c r="B90" s="22" t="s">
        <v>69</v>
      </c>
      <c r="C90" s="22" t="s">
        <v>115</v>
      </c>
      <c r="D90" s="25"/>
      <c r="E90" s="13">
        <f t="shared" si="50"/>
        <v>1.05</v>
      </c>
      <c r="F90" s="13"/>
      <c r="G90" s="13"/>
      <c r="H90" s="13"/>
      <c r="I90" s="13"/>
      <c r="J90" s="13">
        <v>1.05</v>
      </c>
    </row>
    <row r="91" s="2" customFormat="1" spans="1:10">
      <c r="A91" s="17"/>
      <c r="B91" s="15" t="s">
        <v>117</v>
      </c>
      <c r="C91" s="22"/>
      <c r="D91" s="13"/>
      <c r="E91" s="13">
        <f t="shared" ref="E91:Q91" si="53">E92</f>
        <v>1.3</v>
      </c>
      <c r="F91" s="13">
        <f t="shared" si="53"/>
        <v>0</v>
      </c>
      <c r="G91" s="13">
        <f t="shared" si="53"/>
        <v>0</v>
      </c>
      <c r="H91" s="13">
        <f t="shared" si="53"/>
        <v>0</v>
      </c>
      <c r="I91" s="13">
        <f t="shared" si="53"/>
        <v>1.3</v>
      </c>
      <c r="J91" s="13">
        <f t="shared" si="53"/>
        <v>0</v>
      </c>
    </row>
    <row r="92" s="2" customFormat="1" ht="38.25" spans="1:10">
      <c r="A92" s="17"/>
      <c r="B92" s="22" t="s">
        <v>49</v>
      </c>
      <c r="C92" s="22" t="s">
        <v>115</v>
      </c>
      <c r="D92" s="13" t="s">
        <v>118</v>
      </c>
      <c r="E92" s="13">
        <f>F92+G92+H92+I92+J92</f>
        <v>1.3</v>
      </c>
      <c r="F92" s="13"/>
      <c r="G92" s="13"/>
      <c r="H92" s="13"/>
      <c r="I92" s="13">
        <v>1.3</v>
      </c>
      <c r="J92" s="13"/>
    </row>
    <row r="93" s="2" customFormat="1" spans="1:10">
      <c r="A93" s="17"/>
      <c r="B93" s="15" t="s">
        <v>50</v>
      </c>
      <c r="C93" s="22"/>
      <c r="D93" s="25"/>
      <c r="E93" s="13">
        <f t="shared" ref="E93:J93" si="54">E94+E95+E96</f>
        <v>0</v>
      </c>
      <c r="F93" s="13">
        <f t="shared" si="54"/>
        <v>0</v>
      </c>
      <c r="G93" s="13">
        <f t="shared" si="54"/>
        <v>0</v>
      </c>
      <c r="H93" s="13">
        <f t="shared" si="54"/>
        <v>0</v>
      </c>
      <c r="I93" s="13">
        <f t="shared" si="54"/>
        <v>0</v>
      </c>
      <c r="J93" s="13">
        <f t="shared" si="54"/>
        <v>0</v>
      </c>
    </row>
    <row r="94" s="2" customFormat="1" spans="1:10">
      <c r="A94" s="17"/>
      <c r="B94" s="22" t="s">
        <v>51</v>
      </c>
      <c r="C94" s="22"/>
      <c r="D94" s="25"/>
      <c r="E94" s="13">
        <f t="shared" ref="E94:E97" si="55">F94+G94+H94+I94+J94</f>
        <v>0</v>
      </c>
      <c r="F94" s="13"/>
      <c r="G94" s="13"/>
      <c r="H94" s="13"/>
      <c r="I94" s="13"/>
      <c r="J94" s="13"/>
    </row>
    <row r="95" s="2" customFormat="1" spans="1:10">
      <c r="A95" s="17"/>
      <c r="B95" s="22" t="s">
        <v>52</v>
      </c>
      <c r="C95" s="22"/>
      <c r="D95" s="25"/>
      <c r="E95" s="13">
        <f t="shared" si="55"/>
        <v>0</v>
      </c>
      <c r="F95" s="13"/>
      <c r="G95" s="13"/>
      <c r="H95" s="13"/>
      <c r="I95" s="13"/>
      <c r="J95" s="13"/>
    </row>
    <row r="96" s="2" customFormat="1" spans="1:10">
      <c r="A96" s="17"/>
      <c r="B96" s="31" t="s">
        <v>53</v>
      </c>
      <c r="C96" s="31"/>
      <c r="D96" s="32" t="s">
        <v>93</v>
      </c>
      <c r="E96" s="32">
        <f t="shared" si="55"/>
        <v>0</v>
      </c>
      <c r="F96" s="32"/>
      <c r="G96" s="32"/>
      <c r="H96" s="32"/>
      <c r="I96" s="32"/>
      <c r="J96" s="32"/>
    </row>
    <row r="97" s="4" customFormat="1" spans="1:10">
      <c r="A97" s="24"/>
      <c r="B97" s="15" t="s">
        <v>94</v>
      </c>
      <c r="C97" s="22" t="s">
        <v>115</v>
      </c>
      <c r="D97" s="13"/>
      <c r="E97" s="13">
        <f t="shared" si="55"/>
        <v>5</v>
      </c>
      <c r="F97" s="13"/>
      <c r="G97" s="13"/>
      <c r="H97" s="13"/>
      <c r="I97" s="13">
        <v>5</v>
      </c>
      <c r="J97" s="13"/>
    </row>
    <row r="98" s="2" customFormat="1" spans="1:10">
      <c r="A98" s="17"/>
      <c r="B98" s="15" t="s">
        <v>95</v>
      </c>
      <c r="C98" s="22"/>
      <c r="D98" s="25"/>
      <c r="E98" s="13">
        <f t="shared" ref="E98:Q98" si="56">E99</f>
        <v>3</v>
      </c>
      <c r="F98" s="13">
        <f t="shared" si="56"/>
        <v>0</v>
      </c>
      <c r="G98" s="13">
        <f t="shared" si="56"/>
        <v>1</v>
      </c>
      <c r="H98" s="13">
        <f t="shared" si="56"/>
        <v>2</v>
      </c>
      <c r="I98" s="13">
        <f t="shared" si="56"/>
        <v>0</v>
      </c>
      <c r="J98" s="13">
        <f t="shared" si="56"/>
        <v>0</v>
      </c>
    </row>
    <row r="99" s="2" customFormat="1" spans="1:10">
      <c r="A99" s="17"/>
      <c r="B99" s="22" t="s">
        <v>119</v>
      </c>
      <c r="C99" s="22"/>
      <c r="D99" s="13" t="s">
        <v>97</v>
      </c>
      <c r="E99" s="13">
        <f>F99+G99+H99+I99+J99</f>
        <v>3</v>
      </c>
      <c r="F99" s="13"/>
      <c r="G99" s="13">
        <v>1</v>
      </c>
      <c r="H99" s="13">
        <v>2</v>
      </c>
      <c r="I99" s="13"/>
      <c r="J99" s="13"/>
    </row>
    <row r="100" s="5" customFormat="1" ht="25" customHeight="1" spans="1:10">
      <c r="A100" s="26"/>
      <c r="B100" s="18" t="s">
        <v>120</v>
      </c>
      <c r="C100" s="21"/>
      <c r="D100" s="27"/>
      <c r="E100" s="13">
        <f t="shared" ref="E100:Q100" si="57">E101+E108+E117+E118+E111+E113</f>
        <v>332.35</v>
      </c>
      <c r="F100" s="13">
        <f t="shared" si="57"/>
        <v>106</v>
      </c>
      <c r="G100" s="13">
        <f t="shared" si="57"/>
        <v>72</v>
      </c>
      <c r="H100" s="13">
        <f t="shared" si="57"/>
        <v>132</v>
      </c>
      <c r="I100" s="13">
        <f t="shared" si="57"/>
        <v>19.2</v>
      </c>
      <c r="J100" s="13">
        <f t="shared" si="57"/>
        <v>3.15</v>
      </c>
    </row>
    <row r="101" s="4" customFormat="1" ht="31.5" spans="1:10">
      <c r="A101" s="24"/>
      <c r="B101" s="18" t="s">
        <v>121</v>
      </c>
      <c r="C101" s="21"/>
      <c r="D101" s="13"/>
      <c r="E101" s="13">
        <f t="shared" ref="E101:J101" si="58">E102+E106</f>
        <v>196</v>
      </c>
      <c r="F101" s="13">
        <f t="shared" si="58"/>
        <v>1</v>
      </c>
      <c r="G101" s="13">
        <f t="shared" si="58"/>
        <v>69</v>
      </c>
      <c r="H101" s="13">
        <f t="shared" si="58"/>
        <v>126</v>
      </c>
      <c r="I101" s="13">
        <f t="shared" si="58"/>
        <v>0</v>
      </c>
      <c r="J101" s="13">
        <f t="shared" si="58"/>
        <v>0</v>
      </c>
    </row>
    <row r="102" s="4" customFormat="1" ht="31.5" spans="1:10">
      <c r="A102" s="24"/>
      <c r="B102" s="18" t="s">
        <v>122</v>
      </c>
      <c r="C102" s="15"/>
      <c r="D102" s="15"/>
      <c r="E102" s="13">
        <f t="shared" ref="E102:J102" si="59">E103+E104+E105</f>
        <v>158</v>
      </c>
      <c r="F102" s="13">
        <f t="shared" si="59"/>
        <v>1</v>
      </c>
      <c r="G102" s="13">
        <f t="shared" si="59"/>
        <v>69</v>
      </c>
      <c r="H102" s="13">
        <f t="shared" si="59"/>
        <v>88</v>
      </c>
      <c r="I102" s="13">
        <f t="shared" si="59"/>
        <v>0</v>
      </c>
      <c r="J102" s="13">
        <f t="shared" si="59"/>
        <v>0</v>
      </c>
    </row>
    <row r="103" s="4" customFormat="1" ht="75" customHeight="1" spans="1:10">
      <c r="A103" s="24"/>
      <c r="B103" s="35" t="s">
        <v>123</v>
      </c>
      <c r="C103" s="22" t="s">
        <v>124</v>
      </c>
      <c r="D103" s="29" t="s">
        <v>125</v>
      </c>
      <c r="E103" s="13">
        <f t="shared" ref="E103:E105" si="60">F103+G103+H103+I103+J103</f>
        <v>70</v>
      </c>
      <c r="F103" s="13">
        <v>1</v>
      </c>
      <c r="G103" s="13">
        <v>69</v>
      </c>
      <c r="H103" s="13"/>
      <c r="I103" s="13"/>
      <c r="J103" s="13"/>
    </row>
    <row r="104" s="4" customFormat="1" ht="24" spans="1:10">
      <c r="A104" s="24"/>
      <c r="B104" s="36" t="s">
        <v>126</v>
      </c>
      <c r="C104" s="22" t="s">
        <v>127</v>
      </c>
      <c r="D104" s="29" t="s">
        <v>128</v>
      </c>
      <c r="E104" s="13">
        <f t="shared" si="60"/>
        <v>88</v>
      </c>
      <c r="F104" s="13"/>
      <c r="G104" s="13"/>
      <c r="H104" s="13">
        <v>88</v>
      </c>
      <c r="I104" s="13"/>
      <c r="J104" s="13"/>
    </row>
    <row r="105" s="4" customFormat="1" spans="1:10">
      <c r="A105" s="24"/>
      <c r="B105" s="36" t="s">
        <v>129</v>
      </c>
      <c r="C105" s="22" t="s">
        <v>130</v>
      </c>
      <c r="D105" s="29"/>
      <c r="E105" s="13">
        <f t="shared" si="60"/>
        <v>0</v>
      </c>
      <c r="F105" s="13"/>
      <c r="G105" s="13"/>
      <c r="H105" s="13"/>
      <c r="I105" s="13"/>
      <c r="J105" s="13"/>
    </row>
    <row r="106" s="4" customFormat="1" ht="31.5" spans="1:10">
      <c r="A106" s="24"/>
      <c r="B106" s="18" t="s">
        <v>131</v>
      </c>
      <c r="C106" s="19"/>
      <c r="D106" s="25"/>
      <c r="E106" s="13">
        <f t="shared" ref="E106:J106" si="61">E107</f>
        <v>38</v>
      </c>
      <c r="F106" s="13">
        <f t="shared" si="61"/>
        <v>0</v>
      </c>
      <c r="G106" s="13">
        <f t="shared" si="61"/>
        <v>0</v>
      </c>
      <c r="H106" s="13">
        <f t="shared" si="61"/>
        <v>38</v>
      </c>
      <c r="I106" s="13">
        <f t="shared" si="61"/>
        <v>0</v>
      </c>
      <c r="J106" s="13">
        <f t="shared" si="61"/>
        <v>0</v>
      </c>
    </row>
    <row r="107" s="4" customFormat="1" ht="24.75" spans="1:10">
      <c r="A107" s="24"/>
      <c r="B107" s="35" t="s">
        <v>132</v>
      </c>
      <c r="C107" s="22" t="s">
        <v>133</v>
      </c>
      <c r="D107" s="29" t="s">
        <v>134</v>
      </c>
      <c r="E107" s="13">
        <f t="shared" ref="E107:E110" si="62">F107+G107+H107+I107+J107</f>
        <v>38</v>
      </c>
      <c r="F107" s="13"/>
      <c r="G107" s="13"/>
      <c r="H107" s="13">
        <v>38</v>
      </c>
      <c r="I107" s="13"/>
      <c r="J107" s="13"/>
    </row>
    <row r="108" s="4" customFormat="1" spans="1:10">
      <c r="A108" s="24"/>
      <c r="B108" s="15" t="s">
        <v>46</v>
      </c>
      <c r="C108" s="22"/>
      <c r="D108" s="13"/>
      <c r="E108" s="13">
        <f t="shared" ref="E108:J108" si="63">E109+E110</f>
        <v>13.05</v>
      </c>
      <c r="F108" s="13">
        <f t="shared" si="63"/>
        <v>0</v>
      </c>
      <c r="G108" s="13">
        <f t="shared" si="63"/>
        <v>0</v>
      </c>
      <c r="H108" s="13">
        <f t="shared" si="63"/>
        <v>0</v>
      </c>
      <c r="I108" s="13">
        <f t="shared" si="63"/>
        <v>9.9</v>
      </c>
      <c r="J108" s="13">
        <f t="shared" si="63"/>
        <v>3.15</v>
      </c>
    </row>
    <row r="109" s="4" customFormat="1" spans="1:10">
      <c r="A109" s="24"/>
      <c r="B109" s="22" t="s">
        <v>47</v>
      </c>
      <c r="C109" s="22" t="s">
        <v>135</v>
      </c>
      <c r="D109" s="25" t="s">
        <v>136</v>
      </c>
      <c r="E109" s="13">
        <f t="shared" si="62"/>
        <v>9.9</v>
      </c>
      <c r="F109" s="13"/>
      <c r="G109" s="13"/>
      <c r="H109" s="13"/>
      <c r="I109" s="13">
        <v>9.9</v>
      </c>
      <c r="J109" s="13"/>
    </row>
    <row r="110" s="4" customFormat="1" ht="47.25" spans="1:10">
      <c r="A110" s="24"/>
      <c r="B110" s="22" t="s">
        <v>69</v>
      </c>
      <c r="C110" s="22" t="s">
        <v>135</v>
      </c>
      <c r="D110" s="25"/>
      <c r="E110" s="13">
        <f t="shared" si="62"/>
        <v>3.15</v>
      </c>
      <c r="F110" s="13"/>
      <c r="G110" s="13"/>
      <c r="H110" s="13"/>
      <c r="I110" s="13"/>
      <c r="J110" s="13">
        <v>3.15</v>
      </c>
    </row>
    <row r="111" s="4" customFormat="1" spans="1:10">
      <c r="A111" s="24"/>
      <c r="B111" s="15" t="s">
        <v>117</v>
      </c>
      <c r="C111" s="22"/>
      <c r="D111" s="25"/>
      <c r="E111" s="13">
        <f t="shared" ref="E111:J111" si="64">E112</f>
        <v>3.3</v>
      </c>
      <c r="F111" s="13">
        <f t="shared" si="64"/>
        <v>0</v>
      </c>
      <c r="G111" s="13">
        <f t="shared" si="64"/>
        <v>0</v>
      </c>
      <c r="H111" s="13">
        <f t="shared" si="64"/>
        <v>0</v>
      </c>
      <c r="I111" s="13">
        <f t="shared" si="64"/>
        <v>3.3</v>
      </c>
      <c r="J111" s="13">
        <f t="shared" si="64"/>
        <v>0</v>
      </c>
    </row>
    <row r="112" s="4" customFormat="1" spans="1:10">
      <c r="A112" s="24"/>
      <c r="B112" s="22" t="s">
        <v>49</v>
      </c>
      <c r="C112" s="22"/>
      <c r="D112" s="13" t="s">
        <v>137</v>
      </c>
      <c r="E112" s="13">
        <f>F112+G112+H112+I112+J112</f>
        <v>3.3</v>
      </c>
      <c r="F112" s="13"/>
      <c r="G112" s="13"/>
      <c r="H112" s="13"/>
      <c r="I112" s="13">
        <v>3.3</v>
      </c>
      <c r="J112" s="13"/>
    </row>
    <row r="113" s="4" customFormat="1" spans="1:10">
      <c r="A113" s="24"/>
      <c r="B113" s="15" t="s">
        <v>50</v>
      </c>
      <c r="C113" s="22"/>
      <c r="D113" s="25"/>
      <c r="E113" s="13">
        <f t="shared" ref="E113:Q113" si="65">E114+E115+E116</f>
        <v>105</v>
      </c>
      <c r="F113" s="13">
        <f t="shared" si="65"/>
        <v>105</v>
      </c>
      <c r="G113" s="13">
        <f t="shared" si="65"/>
        <v>0</v>
      </c>
      <c r="H113" s="13">
        <f t="shared" si="65"/>
        <v>0</v>
      </c>
      <c r="I113" s="13">
        <f t="shared" si="65"/>
        <v>0</v>
      </c>
      <c r="J113" s="13">
        <f t="shared" si="65"/>
        <v>0</v>
      </c>
    </row>
    <row r="114" s="4" customFormat="1" spans="1:10">
      <c r="A114" s="24"/>
      <c r="B114" s="22" t="s">
        <v>51</v>
      </c>
      <c r="C114" s="22"/>
      <c r="D114" s="25"/>
      <c r="E114" s="13">
        <f t="shared" ref="E114:E117" si="66">F114+G114+H114+I114+J114</f>
        <v>0</v>
      </c>
      <c r="F114" s="13"/>
      <c r="G114" s="13"/>
      <c r="H114" s="13"/>
      <c r="I114" s="13"/>
      <c r="J114" s="13"/>
    </row>
    <row r="115" s="4" customFormat="1" spans="1:10">
      <c r="A115" s="24"/>
      <c r="B115" s="22" t="s">
        <v>52</v>
      </c>
      <c r="C115" s="22"/>
      <c r="D115" s="25"/>
      <c r="E115" s="13">
        <f t="shared" si="66"/>
        <v>0</v>
      </c>
      <c r="F115" s="13"/>
      <c r="G115" s="13"/>
      <c r="H115" s="13"/>
      <c r="I115" s="13"/>
      <c r="J115" s="13"/>
    </row>
    <row r="116" s="2" customFormat="1" spans="1:10">
      <c r="A116" s="17"/>
      <c r="B116" s="31" t="s">
        <v>53</v>
      </c>
      <c r="C116" s="31" t="s">
        <v>135</v>
      </c>
      <c r="D116" s="32" t="s">
        <v>138</v>
      </c>
      <c r="E116" s="32">
        <f t="shared" si="66"/>
        <v>105</v>
      </c>
      <c r="F116" s="32">
        <v>105</v>
      </c>
      <c r="G116" s="32"/>
      <c r="H116" s="32"/>
      <c r="I116" s="32"/>
      <c r="J116" s="32"/>
    </row>
    <row r="117" s="4" customFormat="1" spans="1:10">
      <c r="A117" s="24"/>
      <c r="B117" s="15" t="s">
        <v>94</v>
      </c>
      <c r="C117" s="22" t="s">
        <v>135</v>
      </c>
      <c r="D117" s="13"/>
      <c r="E117" s="13">
        <f t="shared" si="66"/>
        <v>6</v>
      </c>
      <c r="F117" s="13"/>
      <c r="G117" s="13"/>
      <c r="H117" s="13"/>
      <c r="I117" s="13">
        <v>6</v>
      </c>
      <c r="J117" s="13"/>
    </row>
    <row r="118" s="4" customFormat="1" spans="1:10">
      <c r="A118" s="24"/>
      <c r="B118" s="15" t="s">
        <v>95</v>
      </c>
      <c r="C118" s="22"/>
      <c r="D118" s="25"/>
      <c r="E118" s="13">
        <f t="shared" ref="E118:Q118" si="67">E119+E120+E121</f>
        <v>9</v>
      </c>
      <c r="F118" s="13">
        <f t="shared" si="67"/>
        <v>0</v>
      </c>
      <c r="G118" s="13">
        <f t="shared" si="67"/>
        <v>3</v>
      </c>
      <c r="H118" s="13">
        <f t="shared" si="67"/>
        <v>6</v>
      </c>
      <c r="I118" s="13">
        <f t="shared" si="67"/>
        <v>0</v>
      </c>
      <c r="J118" s="13">
        <f t="shared" si="67"/>
        <v>0</v>
      </c>
    </row>
    <row r="119" s="4" customFormat="1" spans="1:10">
      <c r="A119" s="24"/>
      <c r="B119" s="22" t="s">
        <v>139</v>
      </c>
      <c r="C119" s="22" t="s">
        <v>140</v>
      </c>
      <c r="D119" s="13" t="s">
        <v>97</v>
      </c>
      <c r="E119" s="13">
        <f t="shared" ref="E119:E121" si="68">F119+G119+H119+I119+J119</f>
        <v>3</v>
      </c>
      <c r="F119" s="13"/>
      <c r="G119" s="13">
        <v>1</v>
      </c>
      <c r="H119" s="13">
        <v>2</v>
      </c>
      <c r="I119" s="13"/>
      <c r="J119" s="13"/>
    </row>
    <row r="120" s="4" customFormat="1" spans="1:10">
      <c r="A120" s="24"/>
      <c r="B120" s="22" t="s">
        <v>141</v>
      </c>
      <c r="C120" s="22" t="s">
        <v>142</v>
      </c>
      <c r="D120" s="13" t="s">
        <v>97</v>
      </c>
      <c r="E120" s="13">
        <f t="shared" si="68"/>
        <v>3</v>
      </c>
      <c r="F120" s="13"/>
      <c r="G120" s="13">
        <v>1</v>
      </c>
      <c r="H120" s="13">
        <v>2</v>
      </c>
      <c r="I120" s="13"/>
      <c r="J120" s="13"/>
    </row>
    <row r="121" s="4" customFormat="1" ht="31.5" spans="1:10">
      <c r="A121" s="24"/>
      <c r="B121" s="22" t="s">
        <v>143</v>
      </c>
      <c r="C121" s="22" t="s">
        <v>144</v>
      </c>
      <c r="D121" s="13" t="s">
        <v>97</v>
      </c>
      <c r="E121" s="13">
        <f t="shared" si="68"/>
        <v>3</v>
      </c>
      <c r="F121" s="13"/>
      <c r="G121" s="13">
        <v>1</v>
      </c>
      <c r="H121" s="13">
        <v>2</v>
      </c>
      <c r="I121" s="13"/>
      <c r="J121" s="13"/>
    </row>
    <row r="122" s="5" customFormat="1" spans="1:10">
      <c r="A122" s="26"/>
      <c r="B122" s="18" t="s">
        <v>145</v>
      </c>
      <c r="C122" s="21"/>
      <c r="D122" s="27"/>
      <c r="E122" s="13">
        <f t="shared" ref="E122:Q122" si="69">E123+E129+E138+E139+E132+E134</f>
        <v>165.11</v>
      </c>
      <c r="F122" s="13">
        <f t="shared" si="69"/>
        <v>50</v>
      </c>
      <c r="G122" s="13">
        <f t="shared" si="69"/>
        <v>1</v>
      </c>
      <c r="H122" s="13">
        <f t="shared" si="69"/>
        <v>71.36</v>
      </c>
      <c r="I122" s="13">
        <f t="shared" si="69"/>
        <v>41.4</v>
      </c>
      <c r="J122" s="13">
        <f t="shared" si="69"/>
        <v>1.35</v>
      </c>
    </row>
    <row r="123" s="4" customFormat="1" ht="31.5" spans="1:10">
      <c r="A123" s="24"/>
      <c r="B123" s="18" t="s">
        <v>146</v>
      </c>
      <c r="C123" s="21"/>
      <c r="D123" s="13"/>
      <c r="E123" s="13">
        <f t="shared" ref="E123:Q123" si="70">E124+E126</f>
        <v>145.36</v>
      </c>
      <c r="F123" s="13">
        <f t="shared" si="70"/>
        <v>50</v>
      </c>
      <c r="G123" s="13">
        <f t="shared" si="70"/>
        <v>0</v>
      </c>
      <c r="H123" s="13">
        <f t="shared" si="70"/>
        <v>69.36</v>
      </c>
      <c r="I123" s="13">
        <f t="shared" si="70"/>
        <v>26</v>
      </c>
      <c r="J123" s="13">
        <f t="shared" si="70"/>
        <v>0</v>
      </c>
    </row>
    <row r="124" s="4" customFormat="1" ht="31.5" spans="1:10">
      <c r="A124" s="24"/>
      <c r="B124" s="18" t="s">
        <v>147</v>
      </c>
      <c r="C124" s="15"/>
      <c r="D124" s="15"/>
      <c r="E124" s="13">
        <f t="shared" ref="E124:J124" si="71">E125</f>
        <v>50</v>
      </c>
      <c r="F124" s="13">
        <f t="shared" si="71"/>
        <v>50</v>
      </c>
      <c r="G124" s="13">
        <f t="shared" si="71"/>
        <v>0</v>
      </c>
      <c r="H124" s="13">
        <f t="shared" si="71"/>
        <v>0</v>
      </c>
      <c r="I124" s="13">
        <f t="shared" si="71"/>
        <v>0</v>
      </c>
      <c r="J124" s="13">
        <f t="shared" si="71"/>
        <v>0</v>
      </c>
    </row>
    <row r="125" s="4" customFormat="1" ht="36" spans="1:10">
      <c r="A125" s="24"/>
      <c r="B125" s="35" t="s">
        <v>148</v>
      </c>
      <c r="C125" s="22" t="s">
        <v>149</v>
      </c>
      <c r="D125" s="29" t="s">
        <v>150</v>
      </c>
      <c r="E125" s="13">
        <f t="shared" ref="E125:E128" si="72">F125+G125+H125+I125+J125</f>
        <v>50</v>
      </c>
      <c r="F125" s="13">
        <v>50</v>
      </c>
      <c r="G125" s="13"/>
      <c r="H125" s="13"/>
      <c r="I125" s="13"/>
      <c r="J125" s="13"/>
    </row>
    <row r="126" s="4" customFormat="1" ht="34" customHeight="1" spans="1:10">
      <c r="A126" s="24"/>
      <c r="B126" s="18" t="s">
        <v>151</v>
      </c>
      <c r="C126" s="22"/>
      <c r="D126" s="22"/>
      <c r="E126" s="13">
        <f t="shared" ref="E126:J126" si="73">E127+E128</f>
        <v>95.36</v>
      </c>
      <c r="F126" s="13">
        <f t="shared" si="73"/>
        <v>0</v>
      </c>
      <c r="G126" s="13">
        <f t="shared" si="73"/>
        <v>0</v>
      </c>
      <c r="H126" s="13">
        <f t="shared" si="73"/>
        <v>69.36</v>
      </c>
      <c r="I126" s="13">
        <f t="shared" si="73"/>
        <v>26</v>
      </c>
      <c r="J126" s="13">
        <f t="shared" si="73"/>
        <v>0</v>
      </c>
    </row>
    <row r="127" s="4" customFormat="1" ht="38" customHeight="1" spans="1:10">
      <c r="A127" s="24"/>
      <c r="B127" s="35" t="s">
        <v>152</v>
      </c>
      <c r="C127" s="22" t="s">
        <v>153</v>
      </c>
      <c r="D127" s="35" t="s">
        <v>154</v>
      </c>
      <c r="E127" s="13">
        <f t="shared" si="72"/>
        <v>40.2</v>
      </c>
      <c r="F127" s="13"/>
      <c r="G127" s="13"/>
      <c r="H127" s="37">
        <v>40.2</v>
      </c>
      <c r="I127" s="38"/>
      <c r="J127" s="13"/>
    </row>
    <row r="128" s="4" customFormat="1" ht="38" customHeight="1" spans="1:10">
      <c r="A128" s="24"/>
      <c r="B128" s="35" t="s">
        <v>155</v>
      </c>
      <c r="C128" s="22" t="s">
        <v>156</v>
      </c>
      <c r="D128" s="35" t="s">
        <v>157</v>
      </c>
      <c r="E128" s="13">
        <f t="shared" si="72"/>
        <v>55.16</v>
      </c>
      <c r="F128" s="13"/>
      <c r="G128" s="13"/>
      <c r="H128" s="37">
        <v>29.16</v>
      </c>
      <c r="I128" s="38">
        <v>26</v>
      </c>
      <c r="J128" s="13"/>
    </row>
    <row r="129" s="4" customFormat="1" spans="1:10">
      <c r="A129" s="24"/>
      <c r="B129" s="15" t="s">
        <v>46</v>
      </c>
      <c r="C129" s="22"/>
      <c r="D129" s="13"/>
      <c r="E129" s="13">
        <f t="shared" ref="E129:J129" si="74">E130+E131</f>
        <v>9.45</v>
      </c>
      <c r="F129" s="13">
        <f t="shared" si="74"/>
        <v>0</v>
      </c>
      <c r="G129" s="13">
        <f t="shared" si="74"/>
        <v>0</v>
      </c>
      <c r="H129" s="13">
        <f t="shared" si="74"/>
        <v>0</v>
      </c>
      <c r="I129" s="13">
        <f t="shared" si="74"/>
        <v>8.1</v>
      </c>
      <c r="J129" s="13">
        <f t="shared" si="74"/>
        <v>1.35</v>
      </c>
    </row>
    <row r="130" s="4" customFormat="1" ht="25.5" spans="1:10">
      <c r="A130" s="24"/>
      <c r="B130" s="22" t="s">
        <v>47</v>
      </c>
      <c r="C130" s="22" t="s">
        <v>158</v>
      </c>
      <c r="D130" s="25" t="s">
        <v>159</v>
      </c>
      <c r="E130" s="13">
        <f>F130+G130+H130+I130+J130</f>
        <v>8.1</v>
      </c>
      <c r="F130" s="13"/>
      <c r="G130" s="13"/>
      <c r="H130" s="13"/>
      <c r="I130" s="13">
        <v>8.1</v>
      </c>
      <c r="J130" s="13"/>
    </row>
    <row r="131" s="4" customFormat="1" ht="47.25" spans="1:10">
      <c r="A131" s="24"/>
      <c r="B131" s="22" t="s">
        <v>69</v>
      </c>
      <c r="C131" s="22" t="s">
        <v>158</v>
      </c>
      <c r="D131" s="25"/>
      <c r="E131" s="13">
        <f>F131+G131+H131+I131+J131</f>
        <v>1.35</v>
      </c>
      <c r="F131" s="13"/>
      <c r="G131" s="13"/>
      <c r="H131" s="13"/>
      <c r="I131" s="13"/>
      <c r="J131" s="13">
        <v>1.35</v>
      </c>
    </row>
    <row r="132" s="4" customFormat="1" spans="1:10">
      <c r="A132" s="24"/>
      <c r="B132" s="15" t="s">
        <v>117</v>
      </c>
      <c r="C132" s="22"/>
      <c r="D132" s="25"/>
      <c r="E132" s="13">
        <f t="shared" ref="E132:Q132" si="75">E133</f>
        <v>2.3</v>
      </c>
      <c r="F132" s="13">
        <f t="shared" si="75"/>
        <v>0</v>
      </c>
      <c r="G132" s="13">
        <f t="shared" si="75"/>
        <v>0</v>
      </c>
      <c r="H132" s="13">
        <f t="shared" si="75"/>
        <v>0</v>
      </c>
      <c r="I132" s="13">
        <f t="shared" si="75"/>
        <v>2.3</v>
      </c>
      <c r="J132" s="13">
        <f t="shared" si="75"/>
        <v>0</v>
      </c>
    </row>
    <row r="133" s="4" customFormat="1" spans="1:10">
      <c r="A133" s="24"/>
      <c r="B133" s="22" t="s">
        <v>49</v>
      </c>
      <c r="C133" s="22"/>
      <c r="D133" s="13" t="s">
        <v>160</v>
      </c>
      <c r="E133" s="13">
        <f t="shared" ref="E132:E138" si="76">F133+G133+H133+I133+J133</f>
        <v>2.3</v>
      </c>
      <c r="F133" s="13"/>
      <c r="G133" s="13"/>
      <c r="H133" s="13"/>
      <c r="I133" s="13">
        <v>2.3</v>
      </c>
      <c r="J133" s="13"/>
    </row>
    <row r="134" s="4" customFormat="1" spans="1:10">
      <c r="A134" s="24"/>
      <c r="B134" s="15" t="s">
        <v>50</v>
      </c>
      <c r="C134" s="22"/>
      <c r="D134" s="13"/>
      <c r="E134" s="13">
        <f t="shared" ref="E134:Q134" si="77">E135+E136+E137</f>
        <v>0</v>
      </c>
      <c r="F134" s="13">
        <f t="shared" si="77"/>
        <v>0</v>
      </c>
      <c r="G134" s="13">
        <f t="shared" si="77"/>
        <v>0</v>
      </c>
      <c r="H134" s="13">
        <f t="shared" si="77"/>
        <v>0</v>
      </c>
      <c r="I134" s="13">
        <f t="shared" si="77"/>
        <v>0</v>
      </c>
      <c r="J134" s="13">
        <f t="shared" si="77"/>
        <v>0</v>
      </c>
    </row>
    <row r="135" s="4" customFormat="1" spans="1:10">
      <c r="A135" s="24"/>
      <c r="B135" s="22" t="s">
        <v>51</v>
      </c>
      <c r="C135" s="22"/>
      <c r="D135" s="13"/>
      <c r="E135" s="13">
        <f t="shared" si="76"/>
        <v>0</v>
      </c>
      <c r="F135" s="13"/>
      <c r="G135" s="13"/>
      <c r="H135" s="13"/>
      <c r="I135" s="13"/>
      <c r="J135" s="13"/>
    </row>
    <row r="136" s="4" customFormat="1" spans="1:10">
      <c r="A136" s="24"/>
      <c r="B136" s="22" t="s">
        <v>52</v>
      </c>
      <c r="C136" s="22"/>
      <c r="D136" s="13"/>
      <c r="E136" s="13">
        <f t="shared" si="76"/>
        <v>0</v>
      </c>
      <c r="F136" s="13"/>
      <c r="G136" s="13"/>
      <c r="H136" s="13"/>
      <c r="I136" s="13"/>
      <c r="J136" s="13"/>
    </row>
    <row r="137" s="2" customFormat="1" spans="1:10">
      <c r="A137" s="17"/>
      <c r="B137" s="31" t="s">
        <v>53</v>
      </c>
      <c r="C137" s="31"/>
      <c r="D137" s="32" t="s">
        <v>93</v>
      </c>
      <c r="E137" s="32">
        <f t="shared" si="76"/>
        <v>0</v>
      </c>
      <c r="F137" s="32"/>
      <c r="G137" s="32"/>
      <c r="H137" s="32"/>
      <c r="I137" s="32"/>
      <c r="J137" s="32"/>
    </row>
    <row r="138" s="4" customFormat="1" spans="1:10">
      <c r="A138" s="24"/>
      <c r="B138" s="15" t="s">
        <v>94</v>
      </c>
      <c r="C138" s="22" t="s">
        <v>158</v>
      </c>
      <c r="D138" s="13"/>
      <c r="E138" s="13">
        <f t="shared" si="76"/>
        <v>5</v>
      </c>
      <c r="F138" s="13"/>
      <c r="G138" s="13"/>
      <c r="H138" s="13"/>
      <c r="I138" s="13">
        <v>5</v>
      </c>
      <c r="J138" s="13"/>
    </row>
    <row r="139" s="4" customFormat="1" spans="1:10">
      <c r="A139" s="24"/>
      <c r="B139" s="15" t="s">
        <v>95</v>
      </c>
      <c r="C139" s="22"/>
      <c r="D139" s="25"/>
      <c r="E139" s="13">
        <f t="shared" ref="E139:Q139" si="78">E140</f>
        <v>3</v>
      </c>
      <c r="F139" s="13">
        <f t="shared" si="78"/>
        <v>0</v>
      </c>
      <c r="G139" s="13">
        <f t="shared" si="78"/>
        <v>1</v>
      </c>
      <c r="H139" s="13">
        <f t="shared" si="78"/>
        <v>2</v>
      </c>
      <c r="I139" s="13">
        <f t="shared" si="78"/>
        <v>0</v>
      </c>
      <c r="J139" s="13">
        <f t="shared" si="78"/>
        <v>0</v>
      </c>
    </row>
    <row r="140" s="4" customFormat="1" spans="1:10">
      <c r="A140" s="24"/>
      <c r="B140" s="22" t="s">
        <v>161</v>
      </c>
      <c r="C140" s="22"/>
      <c r="D140" s="13" t="s">
        <v>97</v>
      </c>
      <c r="E140" s="13">
        <f t="shared" ref="E140:E145" si="79">F140+G140+H140+I140+J140</f>
        <v>3</v>
      </c>
      <c r="F140" s="13"/>
      <c r="G140" s="13">
        <v>1</v>
      </c>
      <c r="H140" s="13">
        <v>2</v>
      </c>
      <c r="I140" s="13"/>
      <c r="J140" s="13"/>
    </row>
    <row r="141" s="5" customFormat="1" spans="1:10">
      <c r="A141" s="26"/>
      <c r="B141" s="18" t="s">
        <v>162</v>
      </c>
      <c r="C141" s="21"/>
      <c r="D141" s="27"/>
      <c r="E141" s="13">
        <f t="shared" ref="E141:J141" si="80">E142+E146+E155+E156+E149+E151</f>
        <v>499.35</v>
      </c>
      <c r="F141" s="13">
        <f t="shared" si="80"/>
        <v>87</v>
      </c>
      <c r="G141" s="13">
        <f t="shared" si="80"/>
        <v>2</v>
      </c>
      <c r="H141" s="13">
        <f t="shared" si="80"/>
        <v>111</v>
      </c>
      <c r="I141" s="13">
        <f t="shared" si="80"/>
        <v>216.1</v>
      </c>
      <c r="J141" s="13">
        <f t="shared" si="80"/>
        <v>83.25</v>
      </c>
    </row>
    <row r="142" s="4" customFormat="1" ht="31.5" spans="1:10">
      <c r="A142" s="24"/>
      <c r="B142" s="18" t="s">
        <v>146</v>
      </c>
      <c r="C142" s="21"/>
      <c r="D142" s="13"/>
      <c r="E142" s="13">
        <f t="shared" ref="E142:Q142" si="81">E143</f>
        <v>107</v>
      </c>
      <c r="F142" s="13">
        <f t="shared" si="81"/>
        <v>0</v>
      </c>
      <c r="G142" s="13">
        <f t="shared" si="81"/>
        <v>0</v>
      </c>
      <c r="H142" s="13">
        <f t="shared" si="81"/>
        <v>107</v>
      </c>
      <c r="I142" s="13">
        <f t="shared" si="81"/>
        <v>0</v>
      </c>
      <c r="J142" s="13">
        <f t="shared" si="81"/>
        <v>0</v>
      </c>
    </row>
    <row r="143" s="4" customFormat="1" ht="31.5" spans="1:10">
      <c r="A143" s="24"/>
      <c r="B143" s="39" t="s">
        <v>163</v>
      </c>
      <c r="C143" s="40"/>
      <c r="D143" s="41"/>
      <c r="E143" s="34">
        <f t="shared" ref="E143:Q143" si="82">E144+E145</f>
        <v>107</v>
      </c>
      <c r="F143" s="34">
        <f t="shared" si="82"/>
        <v>0</v>
      </c>
      <c r="G143" s="34">
        <f t="shared" si="82"/>
        <v>0</v>
      </c>
      <c r="H143" s="34">
        <f t="shared" si="82"/>
        <v>107</v>
      </c>
      <c r="I143" s="34">
        <f t="shared" si="82"/>
        <v>0</v>
      </c>
      <c r="J143" s="34">
        <f t="shared" si="82"/>
        <v>0</v>
      </c>
    </row>
    <row r="144" s="4" customFormat="1" ht="36" spans="1:10">
      <c r="A144" s="24"/>
      <c r="B144" s="35" t="s">
        <v>164</v>
      </c>
      <c r="C144" s="42" t="s">
        <v>165</v>
      </c>
      <c r="D144" s="29" t="s">
        <v>166</v>
      </c>
      <c r="E144" s="13">
        <f t="shared" si="79"/>
        <v>107</v>
      </c>
      <c r="F144" s="34"/>
      <c r="G144" s="34"/>
      <c r="H144" s="34">
        <v>107</v>
      </c>
      <c r="I144" s="34"/>
      <c r="J144" s="13"/>
    </row>
    <row r="145" s="4" customFormat="1" ht="14.25" spans="1:10">
      <c r="A145" s="24"/>
      <c r="B145" s="35" t="s">
        <v>167</v>
      </c>
      <c r="C145" s="42"/>
      <c r="D145" s="29"/>
      <c r="E145" s="13">
        <f t="shared" si="79"/>
        <v>0</v>
      </c>
      <c r="F145" s="34"/>
      <c r="G145" s="34"/>
      <c r="H145" s="34"/>
      <c r="I145" s="34"/>
      <c r="J145" s="13"/>
    </row>
    <row r="146" s="4" customFormat="1" spans="1:10">
      <c r="A146" s="24"/>
      <c r="B146" s="15" t="s">
        <v>46</v>
      </c>
      <c r="C146" s="22"/>
      <c r="D146" s="13"/>
      <c r="E146" s="13">
        <f t="shared" ref="E146:J146" si="83">E147+E148</f>
        <v>13.05</v>
      </c>
      <c r="F146" s="13">
        <f t="shared" si="83"/>
        <v>0</v>
      </c>
      <c r="G146" s="13">
        <f t="shared" si="83"/>
        <v>0</v>
      </c>
      <c r="H146" s="13">
        <f t="shared" si="83"/>
        <v>0</v>
      </c>
      <c r="I146" s="13">
        <f t="shared" si="83"/>
        <v>7.8</v>
      </c>
      <c r="J146" s="13">
        <f t="shared" si="83"/>
        <v>5.25</v>
      </c>
    </row>
    <row r="147" s="4" customFormat="1" spans="1:10">
      <c r="A147" s="24"/>
      <c r="B147" s="22" t="s">
        <v>47</v>
      </c>
      <c r="C147" s="22" t="s">
        <v>168</v>
      </c>
      <c r="D147" s="25" t="s">
        <v>169</v>
      </c>
      <c r="E147" s="13">
        <f t="shared" ref="E147:E150" si="84">F147+G147+H147+I147+J147</f>
        <v>7.8</v>
      </c>
      <c r="F147" s="13"/>
      <c r="G147" s="13"/>
      <c r="H147" s="13"/>
      <c r="I147" s="13">
        <v>7.8</v>
      </c>
      <c r="J147" s="13"/>
    </row>
    <row r="148" s="4" customFormat="1" ht="47.25" spans="1:10">
      <c r="A148" s="24"/>
      <c r="B148" s="22" t="s">
        <v>69</v>
      </c>
      <c r="C148" s="22" t="s">
        <v>168</v>
      </c>
      <c r="D148" s="25"/>
      <c r="E148" s="13">
        <f t="shared" si="84"/>
        <v>5.25</v>
      </c>
      <c r="F148" s="13"/>
      <c r="G148" s="13"/>
      <c r="H148" s="13"/>
      <c r="I148" s="13"/>
      <c r="J148" s="13">
        <v>5.25</v>
      </c>
    </row>
    <row r="149" s="4" customFormat="1" spans="1:10">
      <c r="A149" s="24"/>
      <c r="B149" s="15" t="s">
        <v>117</v>
      </c>
      <c r="C149" s="22"/>
      <c r="D149" s="25"/>
      <c r="E149" s="13">
        <f t="shared" ref="E149:Q149" si="85">E150</f>
        <v>2.3</v>
      </c>
      <c r="F149" s="13">
        <f t="shared" si="85"/>
        <v>0</v>
      </c>
      <c r="G149" s="13">
        <f t="shared" si="85"/>
        <v>0</v>
      </c>
      <c r="H149" s="13">
        <f t="shared" si="85"/>
        <v>0</v>
      </c>
      <c r="I149" s="13">
        <f t="shared" si="85"/>
        <v>2.3</v>
      </c>
      <c r="J149" s="13">
        <f t="shared" si="85"/>
        <v>0</v>
      </c>
    </row>
    <row r="150" s="4" customFormat="1" spans="1:10">
      <c r="A150" s="24"/>
      <c r="B150" s="22" t="s">
        <v>49</v>
      </c>
      <c r="C150" s="22" t="s">
        <v>168</v>
      </c>
      <c r="D150" s="13" t="s">
        <v>170</v>
      </c>
      <c r="E150" s="13">
        <f t="shared" si="84"/>
        <v>2.3</v>
      </c>
      <c r="F150" s="13"/>
      <c r="G150" s="13"/>
      <c r="H150" s="13"/>
      <c r="I150" s="13">
        <v>2.3</v>
      </c>
      <c r="J150" s="13"/>
    </row>
    <row r="151" s="4" customFormat="1" spans="1:10">
      <c r="A151" s="24"/>
      <c r="B151" s="15" t="s">
        <v>50</v>
      </c>
      <c r="C151" s="22"/>
      <c r="D151" s="25"/>
      <c r="E151" s="13">
        <f t="shared" ref="E151:Q151" si="86">E152+E153+E154</f>
        <v>365</v>
      </c>
      <c r="F151" s="13">
        <f t="shared" si="86"/>
        <v>87</v>
      </c>
      <c r="G151" s="13">
        <f t="shared" si="86"/>
        <v>0</v>
      </c>
      <c r="H151" s="13">
        <f t="shared" si="86"/>
        <v>0</v>
      </c>
      <c r="I151" s="13">
        <f t="shared" si="86"/>
        <v>200</v>
      </c>
      <c r="J151" s="13">
        <f t="shared" si="86"/>
        <v>78</v>
      </c>
    </row>
    <row r="152" s="4" customFormat="1" spans="1:10">
      <c r="A152" s="24"/>
      <c r="B152" s="22" t="s">
        <v>51</v>
      </c>
      <c r="C152" s="22"/>
      <c r="D152" s="25"/>
      <c r="E152" s="13">
        <f t="shared" ref="E152:E158" si="87">F152+G152+H152+I152+J152</f>
        <v>0</v>
      </c>
      <c r="F152" s="13"/>
      <c r="G152" s="13"/>
      <c r="H152" s="13"/>
      <c r="I152" s="13"/>
      <c r="J152" s="13"/>
    </row>
    <row r="153" s="4" customFormat="1" spans="1:10">
      <c r="A153" s="24"/>
      <c r="B153" s="22" t="s">
        <v>52</v>
      </c>
      <c r="C153" s="22" t="s">
        <v>168</v>
      </c>
      <c r="D153" s="13"/>
      <c r="E153" s="13">
        <f t="shared" si="87"/>
        <v>0</v>
      </c>
      <c r="F153" s="13"/>
      <c r="G153" s="13"/>
      <c r="H153" s="13"/>
      <c r="I153" s="13"/>
      <c r="J153" s="13"/>
    </row>
    <row r="154" s="2" customFormat="1" spans="1:10">
      <c r="A154" s="17"/>
      <c r="B154" s="31" t="s">
        <v>53</v>
      </c>
      <c r="C154" s="31" t="s">
        <v>168</v>
      </c>
      <c r="D154" s="32" t="s">
        <v>171</v>
      </c>
      <c r="E154" s="32">
        <f t="shared" si="87"/>
        <v>365</v>
      </c>
      <c r="F154" s="32">
        <v>87</v>
      </c>
      <c r="G154" s="32"/>
      <c r="H154" s="32"/>
      <c r="I154" s="32">
        <v>200</v>
      </c>
      <c r="J154" s="32">
        <v>78</v>
      </c>
    </row>
    <row r="155" s="4" customFormat="1" spans="1:10">
      <c r="A155" s="24"/>
      <c r="B155" s="15" t="s">
        <v>94</v>
      </c>
      <c r="C155" s="22" t="s">
        <v>168</v>
      </c>
      <c r="D155" s="13"/>
      <c r="E155" s="13">
        <f t="shared" si="87"/>
        <v>6</v>
      </c>
      <c r="F155" s="13"/>
      <c r="G155" s="13"/>
      <c r="H155" s="13"/>
      <c r="I155" s="13">
        <v>6</v>
      </c>
      <c r="J155" s="13"/>
    </row>
    <row r="156" s="4" customFormat="1" spans="1:10">
      <c r="A156" s="24"/>
      <c r="B156" s="15" t="s">
        <v>95</v>
      </c>
      <c r="C156" s="22"/>
      <c r="D156" s="25"/>
      <c r="E156" s="13">
        <f t="shared" ref="E156:Q156" si="88">E157+E158</f>
        <v>6</v>
      </c>
      <c r="F156" s="13">
        <f t="shared" si="88"/>
        <v>0</v>
      </c>
      <c r="G156" s="13">
        <f t="shared" si="88"/>
        <v>2</v>
      </c>
      <c r="H156" s="13">
        <f t="shared" si="88"/>
        <v>4</v>
      </c>
      <c r="I156" s="13">
        <f t="shared" si="88"/>
        <v>0</v>
      </c>
      <c r="J156" s="13">
        <f t="shared" si="88"/>
        <v>0</v>
      </c>
    </row>
    <row r="157" s="4" customFormat="1" ht="31.5" spans="1:10">
      <c r="A157" s="24"/>
      <c r="B157" s="22" t="s">
        <v>172</v>
      </c>
      <c r="C157" s="22" t="s">
        <v>173</v>
      </c>
      <c r="D157" s="13" t="s">
        <v>97</v>
      </c>
      <c r="E157" s="13">
        <f t="shared" si="87"/>
        <v>3</v>
      </c>
      <c r="F157" s="13"/>
      <c r="G157" s="13">
        <v>1</v>
      </c>
      <c r="H157" s="13">
        <v>2</v>
      </c>
      <c r="I157" s="13"/>
      <c r="J157" s="13"/>
    </row>
    <row r="158" s="4" customFormat="1" spans="1:10">
      <c r="A158" s="24"/>
      <c r="B158" s="22" t="s">
        <v>174</v>
      </c>
      <c r="C158" s="22" t="s">
        <v>165</v>
      </c>
      <c r="D158" s="13" t="s">
        <v>97</v>
      </c>
      <c r="E158" s="13">
        <f t="shared" si="87"/>
        <v>3</v>
      </c>
      <c r="F158" s="13"/>
      <c r="G158" s="13">
        <v>1</v>
      </c>
      <c r="H158" s="13">
        <v>2</v>
      </c>
      <c r="I158" s="13"/>
      <c r="J158" s="13"/>
    </row>
    <row r="159" s="5" customFormat="1" spans="1:10">
      <c r="A159" s="26"/>
      <c r="B159" s="18" t="s">
        <v>175</v>
      </c>
      <c r="C159" s="22" t="s">
        <v>176</v>
      </c>
      <c r="D159" s="13"/>
      <c r="E159" s="13">
        <f t="shared" ref="E159:J159" si="89">E160</f>
        <v>15</v>
      </c>
      <c r="F159" s="13">
        <f t="shared" si="89"/>
        <v>0</v>
      </c>
      <c r="G159" s="13">
        <f t="shared" si="89"/>
        <v>0</v>
      </c>
      <c r="H159" s="13">
        <f t="shared" si="89"/>
        <v>0</v>
      </c>
      <c r="I159" s="13">
        <f t="shared" si="89"/>
        <v>15</v>
      </c>
      <c r="J159" s="13">
        <f t="shared" si="89"/>
        <v>0</v>
      </c>
    </row>
    <row r="160" s="5" customFormat="1" spans="1:10">
      <c r="A160" s="26"/>
      <c r="B160" s="18" t="s">
        <v>66</v>
      </c>
      <c r="C160" s="22"/>
      <c r="D160" s="13" t="s">
        <v>177</v>
      </c>
      <c r="E160" s="13">
        <f t="shared" ref="E160:E165" si="90">F160+G160+H160+I160+J160</f>
        <v>15</v>
      </c>
      <c r="F160" s="13"/>
      <c r="G160" s="13"/>
      <c r="H160" s="13"/>
      <c r="I160" s="13">
        <v>15</v>
      </c>
      <c r="J160" s="13"/>
    </row>
    <row r="161" s="5" customFormat="1" spans="1:10">
      <c r="A161" s="26"/>
      <c r="B161" s="18" t="s">
        <v>178</v>
      </c>
      <c r="C161" s="22"/>
      <c r="D161" s="13"/>
      <c r="E161" s="13">
        <f t="shared" ref="E161:J161" si="91">E162</f>
        <v>160</v>
      </c>
      <c r="F161" s="13">
        <f t="shared" si="91"/>
        <v>0</v>
      </c>
      <c r="G161" s="13">
        <f t="shared" si="91"/>
        <v>0</v>
      </c>
      <c r="H161" s="13">
        <f t="shared" si="91"/>
        <v>0</v>
      </c>
      <c r="I161" s="13">
        <f t="shared" si="91"/>
        <v>160</v>
      </c>
      <c r="J161" s="13">
        <f t="shared" si="91"/>
        <v>0</v>
      </c>
    </row>
    <row r="162" s="5" customFormat="1" spans="1:10">
      <c r="A162" s="26"/>
      <c r="B162" s="15" t="s">
        <v>179</v>
      </c>
      <c r="C162" s="22"/>
      <c r="D162" s="13"/>
      <c r="E162" s="13">
        <f t="shared" ref="E162:Q162" si="92">E163</f>
        <v>160</v>
      </c>
      <c r="F162" s="13">
        <f t="shared" si="92"/>
        <v>0</v>
      </c>
      <c r="G162" s="13">
        <f t="shared" si="92"/>
        <v>0</v>
      </c>
      <c r="H162" s="13">
        <f t="shared" si="92"/>
        <v>0</v>
      </c>
      <c r="I162" s="13">
        <f t="shared" si="92"/>
        <v>160</v>
      </c>
      <c r="J162" s="13">
        <f t="shared" si="92"/>
        <v>0</v>
      </c>
    </row>
    <row r="163" s="5" customFormat="1" spans="1:10">
      <c r="A163" s="26"/>
      <c r="B163" s="22" t="s">
        <v>55</v>
      </c>
      <c r="C163" s="22"/>
      <c r="D163" s="13"/>
      <c r="E163" s="13">
        <f t="shared" ref="E163:Q163" si="93">E164</f>
        <v>160</v>
      </c>
      <c r="F163" s="13">
        <f t="shared" si="93"/>
        <v>0</v>
      </c>
      <c r="G163" s="13">
        <f t="shared" si="93"/>
        <v>0</v>
      </c>
      <c r="H163" s="13">
        <f t="shared" si="93"/>
        <v>0</v>
      </c>
      <c r="I163" s="13">
        <f t="shared" si="93"/>
        <v>160</v>
      </c>
      <c r="J163" s="13">
        <f t="shared" si="93"/>
        <v>0</v>
      </c>
    </row>
    <row r="164" s="5" customFormat="1" ht="25.5" spans="1:10">
      <c r="A164" s="26"/>
      <c r="B164" s="22" t="s">
        <v>56</v>
      </c>
      <c r="C164" s="11" t="s">
        <v>16</v>
      </c>
      <c r="D164" s="13" t="s">
        <v>57</v>
      </c>
      <c r="E164" s="13">
        <f t="shared" si="90"/>
        <v>160</v>
      </c>
      <c r="F164" s="13"/>
      <c r="G164" s="13"/>
      <c r="H164" s="13"/>
      <c r="I164" s="13">
        <v>160</v>
      </c>
      <c r="J164" s="13"/>
    </row>
    <row r="165" customFormat="1" spans="1:10">
      <c r="A165" s="20"/>
      <c r="B165" s="15" t="s">
        <v>180</v>
      </c>
      <c r="C165" s="22" t="s">
        <v>181</v>
      </c>
      <c r="D165" s="13" t="s">
        <v>182</v>
      </c>
      <c r="E165" s="13">
        <f t="shared" si="90"/>
        <v>2</v>
      </c>
      <c r="F165" s="13"/>
      <c r="G165" s="13"/>
      <c r="H165" s="13"/>
      <c r="I165" s="13">
        <v>2</v>
      </c>
      <c r="J165" s="13"/>
    </row>
    <row r="166" s="5" customFormat="1" ht="21" customHeight="1" spans="1:10">
      <c r="A166" s="26"/>
      <c r="B166" s="18" t="s">
        <v>183</v>
      </c>
      <c r="C166" s="22"/>
      <c r="D166" s="13"/>
      <c r="E166" s="13">
        <f t="shared" ref="E166:J166" si="94">E167+E168</f>
        <v>33.77</v>
      </c>
      <c r="F166" s="13">
        <f t="shared" si="94"/>
        <v>0</v>
      </c>
      <c r="G166" s="13">
        <f t="shared" si="94"/>
        <v>0</v>
      </c>
      <c r="H166" s="13">
        <f t="shared" si="94"/>
        <v>33.77</v>
      </c>
      <c r="I166" s="13">
        <f t="shared" si="94"/>
        <v>0</v>
      </c>
      <c r="J166" s="13">
        <f t="shared" si="94"/>
        <v>0</v>
      </c>
    </row>
    <row r="167" s="4" customFormat="1" ht="31.5" spans="1:10">
      <c r="A167" s="24"/>
      <c r="B167" s="18" t="s">
        <v>184</v>
      </c>
      <c r="C167" s="22" t="s">
        <v>16</v>
      </c>
      <c r="D167" s="13" t="s">
        <v>185</v>
      </c>
      <c r="E167" s="13">
        <f>F167+G167+H167+I167+J167</f>
        <v>32.41</v>
      </c>
      <c r="F167" s="13"/>
      <c r="G167" s="13"/>
      <c r="H167" s="13">
        <v>32.41</v>
      </c>
      <c r="I167" s="13"/>
      <c r="J167" s="13"/>
    </row>
    <row r="168" s="4" customFormat="1" ht="31.5" spans="1:10">
      <c r="A168" s="24"/>
      <c r="B168" s="15" t="s">
        <v>186</v>
      </c>
      <c r="C168" s="22" t="s">
        <v>16</v>
      </c>
      <c r="D168" s="22"/>
      <c r="E168" s="13">
        <f>F168+G168+H168+I168+J168</f>
        <v>1.36</v>
      </c>
      <c r="F168" s="13"/>
      <c r="G168" s="13"/>
      <c r="H168" s="13">
        <v>1.36</v>
      </c>
      <c r="I168" s="13"/>
      <c r="J168" s="13"/>
    </row>
    <row r="169" spans="5:10">
      <c r="E169" s="43"/>
      <c r="F169" s="43"/>
      <c r="G169" s="43"/>
      <c r="H169" s="43"/>
      <c r="I169" s="43"/>
      <c r="J169" s="43"/>
    </row>
  </sheetData>
  <mergeCells count="8">
    <mergeCell ref="A1:J1"/>
    <mergeCell ref="A2:J2"/>
    <mergeCell ref="E3:J3"/>
    <mergeCell ref="E169:J169"/>
    <mergeCell ref="A3:A4"/>
    <mergeCell ref="B3:B4"/>
    <mergeCell ref="C3:C4"/>
    <mergeCell ref="D3:D4"/>
  </mergeCells>
  <pageMargins left="0.11875" right="0.11875" top="0.75" bottom="0.75" header="0.309027777777778" footer="0.309027777777778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2016-10-19T02:58:00Z</dcterms:created>
  <cp:lastPrinted>2017-03-17T02:18:00Z</cp:lastPrinted>
  <dcterms:modified xsi:type="dcterms:W3CDTF">2019-11-29T08:43:06Z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