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1780" tabRatio="760" firstSheet="1" activeTab="1"/>
  </bookViews>
  <sheets>
    <sheet name="评分明细表" sheetId="1" state="hidden" r:id="rId1"/>
    <sheet name="澄江土地储备专项债券" sheetId="4" r:id="rId2"/>
  </sheets>
  <definedNames>
    <definedName name="_xlnm.Print_Titles" localSheetId="1">澄江土地储备专项债券!$4:$4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<sst xmlns="http://schemas.openxmlformats.org/spreadsheetml/2006/main" count="292" uniqueCount="212">
  <si>
    <t>南华县2019年城市综合体建设专项债券项目指标体系评分明细表</t>
  </si>
  <si>
    <t>序号</t>
  </si>
  <si>
    <t>单位名称</t>
  </si>
  <si>
    <t>项目名称</t>
  </si>
  <si>
    <t>满分</t>
  </si>
  <si>
    <t>决策(15分)</t>
  </si>
  <si>
    <t>过程（20分）</t>
  </si>
  <si>
    <t>产出（35分）</t>
  </si>
  <si>
    <t>效益（30分）</t>
  </si>
  <si>
    <t>合计</t>
  </si>
  <si>
    <t>项目立项（7分）</t>
  </si>
  <si>
    <t>绩效目标（5分）</t>
  </si>
  <si>
    <t>资金投入（3分）</t>
  </si>
  <si>
    <t>资金管理（5分）</t>
  </si>
  <si>
    <t>项目管理
（15分）</t>
  </si>
  <si>
    <t>产出数量（20分）</t>
  </si>
  <si>
    <t>产出效率（5分）</t>
  </si>
  <si>
    <t>产出质量（5分）</t>
  </si>
  <si>
    <t>产出成本（5分）</t>
  </si>
  <si>
    <t>经济效益（6分）</t>
  </si>
  <si>
    <t>社会效益（10分）</t>
  </si>
  <si>
    <t>生态效益（4分）</t>
  </si>
  <si>
    <t>可持续影响（5分）</t>
  </si>
  <si>
    <t>满意度（5分）</t>
  </si>
  <si>
    <t>项目符合性</t>
  </si>
  <si>
    <t>项目决策程序规范性</t>
  </si>
  <si>
    <t>绩效目标合理性</t>
  </si>
  <si>
    <t>绩效指标明确性</t>
  </si>
  <si>
    <t>资金到位率</t>
  </si>
  <si>
    <t>资金管理制度健全有效性</t>
  </si>
  <si>
    <t>资金使用合规性</t>
  </si>
  <si>
    <t>项目前期工作完成情况</t>
  </si>
  <si>
    <t>基本建设四项制度执行情况</t>
  </si>
  <si>
    <t>项目管理制度健全有效性</t>
  </si>
  <si>
    <t>安全管理制度及执行</t>
  </si>
  <si>
    <t>项目监管</t>
  </si>
  <si>
    <t>档案资料管理</t>
  </si>
  <si>
    <t>完成率</t>
  </si>
  <si>
    <t>资金使用率</t>
  </si>
  <si>
    <t>完成及时性</t>
  </si>
  <si>
    <t>质量达标率</t>
  </si>
  <si>
    <t>概算执行率</t>
  </si>
  <si>
    <t>促进区域经济增长</t>
  </si>
  <si>
    <t>促进区域外来投资增长</t>
  </si>
  <si>
    <t>改善城区基础设施水平</t>
  </si>
  <si>
    <t>提高城区环境质量</t>
  </si>
  <si>
    <t>改善当地生产、生活条件</t>
  </si>
  <si>
    <t>改善生态环境</t>
  </si>
  <si>
    <t>支撑能力</t>
  </si>
  <si>
    <t>社会公众满意度</t>
  </si>
  <si>
    <t>评分层级</t>
  </si>
  <si>
    <t>项目整体</t>
  </si>
  <si>
    <t>具体项目</t>
  </si>
  <si>
    <t>得分</t>
  </si>
  <si>
    <t>南华县</t>
  </si>
  <si>
    <t>南华县城市综合体建设专项债券资金项目</t>
  </si>
  <si>
    <t>南华县住建局</t>
  </si>
  <si>
    <t>南华县龙泉广场建设工程</t>
  </si>
  <si>
    <t>南华县2019年公厕建设工程</t>
  </si>
  <si>
    <t>-</t>
  </si>
  <si>
    <t>商住小区路网提升改造项目</t>
  </si>
  <si>
    <t>收费站至土城大石桥道路建设项目</t>
  </si>
  <si>
    <t>南华县高铁站前广场建设项目</t>
  </si>
  <si>
    <t>35KV吕黄线迁改工程</t>
  </si>
  <si>
    <t>龙坪路建设项目</t>
  </si>
  <si>
    <t>南华县污水处理厂提标改造建设项目</t>
  </si>
  <si>
    <t>南华县高铁站站前广场-虹山小区道路改扩建项目(含配套两旗屯商铺建设)</t>
  </si>
  <si>
    <t>县工信商务科技局</t>
  </si>
  <si>
    <t>南部片区路网建设项目（工业园区道路建设）</t>
  </si>
  <si>
    <t>老高坝污水处理厂建设项目</t>
  </si>
  <si>
    <t>南华县开发投资有限公司</t>
  </si>
  <si>
    <t>古城路片区基础设施建设项目</t>
  </si>
  <si>
    <t>东部片区基础设施建设项目</t>
  </si>
  <si>
    <t>西部片区基础设施建设项目</t>
  </si>
  <si>
    <t>南华县城乡建设开发投资有限公司</t>
  </si>
  <si>
    <t>南华县水务局</t>
  </si>
  <si>
    <t>土城桥水生态环境综合治理建设项目（龙川江水生态环境综合治理工程）</t>
  </si>
  <si>
    <t>楚雄彝族自治州生态环境局南华分局</t>
  </si>
  <si>
    <t>南华县污水处理厂尾水人工湿地深度处理工程</t>
  </si>
  <si>
    <t>南华县交通局</t>
  </si>
  <si>
    <t>北部片区路网基础设施建设项目（320国道改造项目）</t>
  </si>
  <si>
    <t>附件2</t>
  </si>
  <si>
    <t>绩效评价指标体系及评分表</t>
  </si>
  <si>
    <t>项目名称：2018年云南省玉溪市澄江县土地储备项目专项债券绩效评价</t>
  </si>
  <si>
    <t>一级
指标</t>
  </si>
  <si>
    <t>二级
指标</t>
  </si>
  <si>
    <t>三级
指标</t>
  </si>
  <si>
    <t>指标分值</t>
  </si>
  <si>
    <t>指标说明</t>
  </si>
  <si>
    <t>评分标准</t>
  </si>
  <si>
    <t>扣分</t>
  </si>
  <si>
    <t>得扣分说明</t>
  </si>
  <si>
    <t>决策
(12分)</t>
  </si>
  <si>
    <t>项目立项（4分）</t>
  </si>
  <si>
    <t>立项依据充分性</t>
  </si>
  <si>
    <t>评价要点：
①专项债券项目是否符合当地行业发展规划；
②专项债项目是否符合专项债券资金的支持领域和方向。</t>
  </si>
  <si>
    <t>①专项债券项目是否符合当地行业发展规划，得1分；
②专项债项目符合专项债券资金的支持领域和方向，得1分。</t>
  </si>
  <si>
    <t>①专项债券项目符合当地行业发展规划，得1分；
②专项债项目符合专项债券资金的支持领域和方向，得1分。</t>
  </si>
  <si>
    <t>立项程序规范性</t>
  </si>
  <si>
    <t>评价要点：
①项目实施是否已经过必要的可行性研究，并编制详实的项目实施方案、收益与融资自求平衡专项评价报告及财务评估报告、法律意见书；项目收入、成本及预期收益是否合理；
②项目相关审批手续是否齐全，是否完成前期工作。</t>
  </si>
  <si>
    <t>①项目实施已经过必要的可行性研究，并编制详实的项目实施方案、收益与融资自求平衡专项评价报告及财务评估报告、法律意见书，得1分；项目收入、成本及预期收益合理得0.5分；
②项目相关审批手续齐全，完成前期工作得1分。未完成一项扣0.5分。</t>
  </si>
  <si>
    <t>①项目实施已经过必要的可行性研究，并编制详实的项目实施方案、收益与融资自求平衡专项评价报告及财务评估报告、法律意见书，得1分；项目收入、成本及预期收益合理得0.5分；
②项目相关审批手续齐全，完成前期工作得1分。</t>
  </si>
  <si>
    <t>评价要点：
①项目是否有绩效目标；
②项目绩效目标与实际工作内容是否具有相关性；
③项目预期产出效益和效果是否符合正常的业绩水平；
④是否与预算确定的项目投资额或资金量相匹配。</t>
  </si>
  <si>
    <t>①项目有绩效目标，得0.5分；
②项目绩效目标与实际工作内容具有相关性，得0.5分；
③项目预期产出效益和效果符合正常的业绩水平，得0.5分；
④目标与预算确定的项目投资额或资金量相匹配，得0.5分。</t>
  </si>
  <si>
    <t>无绩效目标表。</t>
  </si>
  <si>
    <t>评价要点：
①是否将项目绩效目标细化分解为具体的绩效指标；
②是否通过清晰、可衡量的指标值体现；
③绩效指标是否与项目目标任务数或计划数相对应。</t>
  </si>
  <si>
    <t>①将项目绩效目标细化分解为具体的绩效指标，得1分；
②通过清晰、可衡量的指标值体现，得1分；
③绩效指标与项目目标任务数或计划数相对应，得1分。</t>
  </si>
  <si>
    <t>预算编制科学性</t>
  </si>
  <si>
    <t>评价要点：
①项目投资额是否经过科学论证，项目投资额与项目内容是否匹配；
②项目投资额测算依据是否充分，是否按照标准编制；
③项目融资方案是否与实际融资情况一致，是否存在增加融资成本的情况。</t>
  </si>
  <si>
    <t>①项目投资额经过科学论证，项目投资额与项目内容相匹配，得0.5分；
②项目投资额测算依据充分，按照标准编制，得0.5分；
③项目融资方案与实际融资情况一致，无增加融资成本的情况，得0.5分。</t>
  </si>
  <si>
    <t>专债资金投入合理性</t>
  </si>
  <si>
    <t>评价要点：
①项目资金是否有明确的资金来源；
②项目专项债券申报内容（主要包括资金的到位可行性、项目预期收入等）与项目实际是否相符；
③专项债资金下达额度是否与当年工作任务相匹配。</t>
  </si>
  <si>
    <t>①项目资金有明确来源的，得0.5分；
②项目专项债券申报内容（主要包括资金的到位可行性、项目预期收入等）与项目实际相符，如资金的到位相关承诺或支撑资料完整，项目测算有稳定可靠的项目收益，偿债来源真实有效，得0.5分；
③专项债资金下达额度与工作任务相匹配，得0.5分。</t>
  </si>
  <si>
    <t>①项目资金有明确来源，得0.5分；
②项目专项债券申报内容（主要包括资金的到位可行性、项目预期收入等）与项目实际相符；
③专项债资金下达额度与工作任务相匹配，得0.5分。</t>
  </si>
  <si>
    <t>过程
（21分）</t>
  </si>
  <si>
    <t>资金管理（10分）</t>
  </si>
  <si>
    <t>专债资金管理合规性</t>
  </si>
  <si>
    <t>评价要点：
①专项债券收支、项目运营收入是否纳入政府性基金预算管理；
②专项债券资金是否开立专门账户，专户存储、专账核算、专项使用；
③专项债券还本付息是否按计划执行；
④是否编制年度收支决算草案，并按程序报批。</t>
  </si>
  <si>
    <t>①专项债券收支、项目运营收入纳入政府性基金预算管理，得0.5分；
②专项债券资金开立专门账户，专户存储、专账核算、专项使用，得0.5分；
③专项债券还本付息按计划执行，得0.5分；
④按要求编制年度收支决算草案，并按程序报批，得0.5分。</t>
  </si>
  <si>
    <t>①已建立专门账户，但未严格落实专户存储、专账核算、专项使用的要求，账户与其他项目共用，未提供专项债券收支、项目运营收入纳入政府性基金预算管理、编制年度收支决算草案资料，不得分；
②专项债券还本付息按计划执行，得0.5分。</t>
  </si>
  <si>
    <t>评价要点：
资金到位率=（实际到位专项债券资金/专项债券实施方案计划筹措专项债券资金）×100%。</t>
  </si>
  <si>
    <t>得分=资金到位率×2分。</t>
  </si>
  <si>
    <t>应到位专项债券资金61,000万元，实际到位专项债券资金61,000万元，到位率=100%,得分=2分。</t>
  </si>
  <si>
    <t>预算执行率</t>
  </si>
  <si>
    <t>评价要点：
预算执行率=（实际支出资金/实际到位资金）×100%。
实际支出资金：一定时期（本年度或项目期）内项目实际拨付的资金。</t>
  </si>
  <si>
    <t>①预算执行率=100%，得2分；
②60%≤预算执行率&lt;100%，得分=预算执行率×1.5分；
③预算执行率&lt;60%，不得分。</t>
  </si>
  <si>
    <t>预算执行率=（实际支出资金/实际到位资金）×100%=100%，得2分。</t>
  </si>
  <si>
    <t>评价要点：
①资金管理使用是否符合国家财经法规、会计财务管理制度以及有关专项债券管理办法的规定；
②专项债券资金的拨付是否有完整的审批程序和手续，资金拨付、支出进度是否与项目建设进度匹配；
③是否符合项目预算批复或合同规定的用途；
④专项债券资金是否存在截留、挤占、挪用、虚列支出、违规使用等情况。</t>
  </si>
  <si>
    <t>①资金管理使用符合国家财经法规、会计财务管理制度规定以及有关专项债券管理办法的规定，得2分，每发现1项问题扣0.5分，扣完为止；
②专项债券资金的拨付有完整的审批程序和手续，资金拨付、支出进度与项目建设进度相匹配，得1分，每发现1项问题扣0.5分，扣完为止；
③资金使用符合项目预算批复或合同规定用途，得1分,每发现1项问题扣0.5分，扣完为止；
④若发现专项债券资金存在截留、挤占、挪用、虚列支出、违规使用等情况，每项扣1分。</t>
  </si>
  <si>
    <t>①未发现资金管理使用违反国家财经法规、会计财务管理制度规定以及有关专项债券管理办法的规定的情况，得2分；
②澄江磷化工华业有限责任公司土地收储费用119,263,210元和澄江市藕粉厂补偿款16,465,112.19元，未能提供拨付审批资料。小西廖官营征地补偿费291,870元中的17,220.20元、右所镇廖官营小组土地补偿款及地上附着物补偿款10,948,490.99元、右所镇廖官营国有土地补偿款11,673,675元、凤麓街道揽秀三组征地补偿款4,415,837元、龙街街道忠窑高楼房片区征用忠窑集有土地补偿资金24,010,656元、龙街街道高西社区高楼房片区项目建设用地集有土地征收补偿款251,332元，未附支付记录，扣2分；
③除前述问题外，未发现专项债券资金存在截留、挤占、挪用、虚列支出、违规使用等情况。</t>
  </si>
  <si>
    <t>项目管理
（11分）</t>
  </si>
  <si>
    <t>制度体系健全性</t>
  </si>
  <si>
    <t>评价要点：
①项目实施单位组织机构是否健全；
②项目实施主体责任是否明确，是否明确了归口管理部门；
③针对项目建设、运营期业务活动与管理工作，项目实施单位是否制定业务管理制度。</t>
  </si>
  <si>
    <t>①项目实施单位建立健全组织机构，得0.5分；
②项目实施主体责任明确，明确了归口管理部门，得0.5分；
③针对项目建设、运营期业务活动与管理工作，项目实施单位已制定相应管理制度，得1分。</t>
  </si>
  <si>
    <t>①项目实施单位具有健全组织机构，得0.5分；
②项目实施主体责任明确，明确了归口管理部门，得0.5分；
③针对项目建设、运营期业务活动与管理工作，项目实施单位未制定相应管理制度，不得分。</t>
  </si>
  <si>
    <t>制度执行规范性</t>
  </si>
  <si>
    <t>评价要点：
①土地征收、收储、前期开发、管护与供应等实施程序是否符合法律法规及行业规范，是否按照规章制度对土地质量、投资、进度和安全进行有效控制。
②是否及时按照纪检巡视、审计部门、上级主管部门等要求对项目建设、运营期问题进行整改；
③归档资料是否完整齐全，保存妥当，目录清晰完整。</t>
  </si>
  <si>
    <t>①土地征收、收储、前期开发、管护与供应等实施程序是否符合法律法规及行业规范，得0.5分，每发现1项问题扣0.25分，扣完为止；
②及时按照纪检巡视、审计部门、上级主管部门等要求对项目建设、运营期问题进行整改，得0.5分，每发现1项问题扣0.25分，扣完为止；
③归档资料完整齐全，保存妥当，目录清晰完整，得1分，否则不得分。</t>
  </si>
  <si>
    <t>①未发现土地征收、收储、前期开发、管护与供应等实施程序违反相关法律法规及行业规范的情况，得0.5分；
②未能提供审计问题整改资料，不得分；
③资料归档不规范、不完整，不得分。</t>
  </si>
  <si>
    <t>绩效管理规范性</t>
  </si>
  <si>
    <t>评价要点：
①是否按要求开展自评工作并及时完成自评上报；
②是否对项目实施及资金效益进行定期或不定期监督检查，是否形成绩效运行监控记录；
③绩效运行监控与自评结果是否得到运用。</t>
  </si>
  <si>
    <t>①按要求开展自评工作并及时完成自评上报工作，得1分；
②对项目实施及资金效益进行定期或不定期监督检查，形成绩效运行监控记录，得1分；
③绩效运行监控与自评结果得到运用，得1分。</t>
  </si>
  <si>
    <t>未开展运行监控与自评，扣3分。</t>
  </si>
  <si>
    <t>组织实施</t>
  </si>
  <si>
    <t>评价要点：
①实施主体是否列入全国土地储备机构名录；
②是否按要求在土地储备监测监管系统中填报储备土地、已供储备土地、储备土地资产存量和增量、储备资金收支、土地储备专项债券等相关信息；
③每年是否对项目的土地资产、负债进行统计，并编制年末土地储备项目专用资产负债平衡表；
④是否完成储备土地产权登记。</t>
  </si>
  <si>
    <t>①实施主体列入全国土地储备机构名录，得1分;
②按要求在土地储备监测监管系统中填报储备土地、已供储备土地、储备土地资产存量和增量、储备资金收支、土地储备专项债券等相关信息，得1分；
③每年是否对项目的土地资产、负债进行统计，并编制年末土地储备项目专用资产负债平衡表，得1分；
④是否完成储备土地产权登记，得1分。</t>
  </si>
  <si>
    <t>①实施主体已列入全国土地储备机构名录，得1分;
②未能提供土地储备监测监管系统中填报的储备土地、已供储备土地、储备土地资产存量和增量、储备资金收支、土地储备专项债券等相关信息，不得分；
③未按年度对项目的土地资产、负债进行统计，并编制年末土地储备项目专用资产负债平衡表，不得分；
④未能提供储备土地产权登记证明。不得分。</t>
  </si>
  <si>
    <t>产出
（25分）</t>
  </si>
  <si>
    <t>产出数量（9分）</t>
  </si>
  <si>
    <t>土地报批完成率</t>
  </si>
  <si>
    <t>评价要点：
考察土地报批是否达到专项债券实施方案的计划目标。
土地报批完成率=（项目实际完成土地报批数/专项债券实施方案计划完成土地报批数）×100%</t>
  </si>
  <si>
    <t>得分=土地报批完成率×4分。</t>
  </si>
  <si>
    <t>土地报批完成率=（838.23亩/1077.12亩）×100%=77.82%,得分=土地报批完成率×4分=3.11分。</t>
  </si>
  <si>
    <t>土地收储完成率</t>
  </si>
  <si>
    <t>评价要点：
考察土地收储工作是否达到专项债券实施方案的计划目标。
土地收储完成率=（项目实际完成土地收储数/专项债券实施方案计划完成土地收储数）×100%</t>
  </si>
  <si>
    <t>得分=土地收储完成率×5分。</t>
  </si>
  <si>
    <t>土地收储完成率=（项目实际完成土地收储数/专项债券实施方案计划完成土地收储数）×100%=（838.23亩/1077.12亩）×100%=77.82%,得分=土地收储完成率×5分=3.89分。</t>
  </si>
  <si>
    <t>产出质量（4分）</t>
  </si>
  <si>
    <t>收储土地合格率</t>
  </si>
  <si>
    <t>评价要点：
收储土地是否存在污染、文物遗存、矿产压覆、洪涝隐患、地质灾害风险等不符收储条件的情况，收储合格率=符合条件的土地数量/实际收储总数量。</t>
  </si>
  <si>
    <t>本指标得分=收储合格率×4分。</t>
  </si>
  <si>
    <t>未发现存在污染、文物遗存、矿产压覆、洪涝隐患、地质灾害风险等不符收储条件的情况，收储土地已全部出让。</t>
  </si>
  <si>
    <t>产出时效（4分）</t>
  </si>
  <si>
    <t>项目完成及时性</t>
  </si>
  <si>
    <t>评价要点：
查看项目相关验收资料，竣工决算审计报告，竣工验收资料以及出让资料，评价项目是否按计划足额完成土地收储。</t>
  </si>
  <si>
    <t>查看土地收储相关资料。
按时完成得4分，每延迟一个月扣1分。</t>
  </si>
  <si>
    <t>根据专项债券实施方案，土地整理周期为3年，土地出让周期为2年，但截至2024年底未全部完成土地收储。</t>
  </si>
  <si>
    <t>产出成本（8分）</t>
  </si>
  <si>
    <t>土地收储成本控制情况</t>
  </si>
  <si>
    <t>评价要点：
土地收储成本是否控制在专项债券实施方案的预测成本之内。</t>
  </si>
  <si>
    <t>土地收储成本控制在专项债券实施方案的预测成本之内，得4分，超出10%以内的，得1分，超出10%的不得分。</t>
  </si>
  <si>
    <t>土地收储成本合计为61,071.44826万元，未超专项债券确定的76,584.22万元的成本。</t>
  </si>
  <si>
    <t>专债资金偿还控制情况</t>
  </si>
  <si>
    <t>评价要点：
①是否存在征地周期太长引起资金成本增加，土地出让收益降低，导致专项债利息无法按期偿还；
②是否存在无土地报批指标影响土地征收，导致专项债利息无法按期偿还；
③是否存在无法预知的因素导致土地流拍或无法出让，导致专项债本息无法按期偿还；
④土地出让收益能否覆盖专项债资金还本付息。</t>
  </si>
  <si>
    <t>专债资金偿还控制较好得4分，存在下列情况相应扣分：
①存在征地周期太长引起资金成本增加，土地出让收益降低，导致专项债利息无法按期偿还的情况，扣1分；
②存在无土地报批指标影响土地征收，导致专项债利息无法按期偿还的情况，扣1分；
③存在无法预知的因素导致土地流拍或无法出让，导致专项债本息无法按期偿还，扣1分；
④土地出让收益不能覆盖专项资金还本付息，扣1分。</t>
  </si>
  <si>
    <t>未发现存在扣分情形。</t>
  </si>
  <si>
    <t>效益
（42分）</t>
  </si>
  <si>
    <t>经济效益
（10分）</t>
  </si>
  <si>
    <t>土地价值提升情况</t>
  </si>
  <si>
    <t>评价要点：
通过项目的实施，土地使用价格是否达到200万元/亩以上的目标。</t>
  </si>
  <si>
    <t>①土地使用价格≥200万元/亩，得5分；
②160万元/亩≤土地使用价格&lt;200万元/亩，得4分；
③130万元/亩≤土地使用价格&lt;160万元/亩，得3分；
④100万元/亩≤土地使用价格&lt;130万元/亩，得1分；
⑤土地使用价格&lt;100万元/亩，不得分。</t>
  </si>
  <si>
    <t>完成838.23亩土地供应，实际实现土地出让收入总额为235911.59万元，土地出让单价281.44万元/亩，大于目标价格，得5分。</t>
  </si>
  <si>
    <t>土地出让收入实现率</t>
  </si>
  <si>
    <t>评价要点：
土地出让收入实现率=（项目实现的土地出让收入/专项债券实施方案预测实现的土地出让收入）×100%。</t>
  </si>
  <si>
    <t>①土地出让收入实现率≥100%，得5分；
②60%≤土地出让收入实现率&lt;100%，得分=土地出让收入实现率×4分；
③土地出让收入实现率&lt;60%，不得分。</t>
  </si>
  <si>
    <t>专项债券实施方案预测实现的土地出让收入总额为179,724万元，截至2023年9月，实际实现土地出让收入总额为235,911.59万元，土地出让收入实现率≥100%，得5分。</t>
  </si>
  <si>
    <t>社会效益（13分）</t>
  </si>
  <si>
    <t>债券偿还及时性</t>
  </si>
  <si>
    <t>评价要点：
专项债券是否按照计划偿还本息。</t>
  </si>
  <si>
    <t>按计划偿还本息，得4分。每逾期一次扣1分，扣完为止。</t>
  </si>
  <si>
    <t>按计划偿还本息，得4分。</t>
  </si>
  <si>
    <t>债券偿还率</t>
  </si>
  <si>
    <t>评价要点：
已偿还债券本息金额与应偿还金额的比率。</t>
  </si>
  <si>
    <t>债券偿还率100%得5分，每降低5%扣1分，扣完为止。</t>
  </si>
  <si>
    <t>根据发行文件，应偿还利息11,895万元(每期实际偿还2,379万元，共5期），实际偿还利息11,895万元，应偿还本金61,000万元，实际偿还本金61,000万元，债券偿还率100%。</t>
  </si>
  <si>
    <t>融资与项目收益平衡</t>
  </si>
  <si>
    <t>评价要点：
①专项债券项目预期收益是否可以覆盖专项债券融资本息；
②风险是否考虑周全且制定风险管控措施。</t>
  </si>
  <si>
    <t>①专项收入来源真实，实现程度可靠，收入来源项目正常运行和产生稳定收入且可覆盖专项债券融资本息，得2分；
②风险考虑周全且制定风险管控措施，得2分。</t>
  </si>
  <si>
    <t>①专项收入来源真实，实现程度可靠，收入来源项目正常运行和产生稳定收入，得2分；
②澄江市制定了《澄江市政府债务风险防范措施》和《澄江市专项债券资金管理办法（试行）》，得2分。</t>
  </si>
  <si>
    <t>可持续影响（9分）</t>
  </si>
  <si>
    <t>专项债风险可控性</t>
  </si>
  <si>
    <t>评价要点：
①是否有完善的风险预警指标体系，是否会增加政府隐性负债；
②是否构建了健全的专项债项目全生命周期管理制度体系，是否有专债本息还款保障；
③是否存在较大的财务风险、项目管理风险和债务风险；
④是否每年对土地储备项目资产开展自评估，对资产价值重大变化导致项目总体收支预算不平衡的，按程序调整该项目收支平衡方案。</t>
  </si>
  <si>
    <t>①有完善的风险预警指标体系，不会增加政府隐性负债，得1分；
②构建了健全的专项债项目全生命周期管理制度体系，有专债本息还款保障，得1分；
③不存在较大的财务风险、项目管理风险和债务风险，得1分；
④是否每年对土地储备项目资产开展自评估，对资产价值重大变化导致项目总体收支预算不平衡的，按程序调整该项目收支平衡方案，得2分。</t>
  </si>
  <si>
    <t>①未建立完善的风险预警指标体系；
②未构建健全的专项债项目全生命周期管理制度体系；
③未能提供“每年对土地储备项目资产开展自评估，总体收支预算不平衡的，按程序调整该项目收支平衡方案”的资料。</t>
  </si>
  <si>
    <t>项目管护</t>
  </si>
  <si>
    <t>评价要点：
①是否明确储备土地的管护单位和管护责任。
②是否存在非法侵占和破坏储备土地、基础设施的行为；是否存在在储备土地上随意倾倒建筑垃圾、生产垃圾或填埋废弃物等违法行为；是否存在基础设施损坏、污染等无人管养的现象。</t>
  </si>
  <si>
    <t>①明确储备土地的管护单位和管护责任，得2分；                                   ②现场核查未发现存在非法侵占和破坏储备土地的行为，未发现存在，在储备土地上随意倾倒建筑垃圾、生产垃圾或填埋废弃物等违法行为，未发现存在基础设施损坏、污染等无人管养的现象，得2分。　　　　　　　　　　　　　　　　　　　　　　　　　　　　　　　　　　　　　　　</t>
  </si>
  <si>
    <t>①有储备土地的管护单位，已明确管护责任，得2分；                                   
②未发现存在非法侵占和破坏储备土地的行为，未发现存在，在储备土地上随意倾倒建筑垃圾、生产垃圾或填埋废弃物等违法行为，未发现存在基础设施损坏、污染等无人管养的现象，得2分。　　　　　　　　　　　　　　　　　　　　　　　　　　　　　　　　　　　　　　　</t>
  </si>
  <si>
    <t>满意度（10分）</t>
  </si>
  <si>
    <t>评价要点：通过问卷调查的方式了解当地居民对土地收储的满意程度。</t>
  </si>
  <si>
    <t>①公众满意度≥90%，得10分；
②60%≤公众满意度&lt;90%，得分=满意度×8分；
③公众满意度&lt;60%，不得分。</t>
  </si>
  <si>
    <t>收回有效问卷61份，其中满意问卷份数为56份，公众满意度=91.80%，得10分；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</si>
</sst>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  <numFmt numFmtId="178" formatCode="0.00_);\(0.00\)"/>
  </numFmts>
  <fonts count="31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1"/>
      <name val="宋体"/>
      <charset val="134"/>
      <scheme val="minor"/>
    </font>
    <font>
      <b/>
      <sz val="10"/>
      <name val="仿宋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177" fontId="9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 wrapText="1"/>
    </xf>
    <xf numFmtId="0" fontId="8" fillId="0" borderId="2" xfId="52" applyFont="1" applyBorder="1" applyAlignment="1">
      <alignment horizontal="justify" vertical="center" wrapText="1"/>
    </xf>
    <xf numFmtId="177" fontId="8" fillId="0" borderId="2" xfId="52" applyNumberFormat="1" applyFont="1" applyBorder="1" applyAlignment="1">
      <alignment horizontal="center" vertical="center" wrapText="1"/>
    </xf>
    <xf numFmtId="0" fontId="8" fillId="0" borderId="2" xfId="52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2" xfId="53" applyFont="1" applyBorder="1" applyAlignment="1">
      <alignment horizontal="left" vertical="center" wrapText="1"/>
    </xf>
    <xf numFmtId="177" fontId="8" fillId="0" borderId="2" xfId="53" applyNumberFormat="1" applyFont="1" applyBorder="1" applyAlignment="1">
      <alignment horizontal="center" vertical="center" wrapText="1"/>
    </xf>
    <xf numFmtId="0" fontId="8" fillId="0" borderId="2" xfId="49" applyFont="1" applyBorder="1" applyAlignment="1">
      <alignment vertical="center" wrapText="1"/>
    </xf>
    <xf numFmtId="0" fontId="8" fillId="0" borderId="2" xfId="49" applyFont="1" applyBorder="1" applyAlignment="1">
      <alignment horizontal="left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0" fontId="8" fillId="0" borderId="2" xfId="52" applyFont="1" applyBorder="1" applyAlignment="1">
      <alignment vertical="center" wrapText="1"/>
    </xf>
    <xf numFmtId="0" fontId="8" fillId="0" borderId="2" xfId="53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vertical="center" wrapText="1"/>
      <protection locked="0"/>
    </xf>
    <xf numFmtId="10" fontId="1" fillId="0" borderId="0" xfId="3" applyNumberFormat="1" applyFont="1" applyFill="1" applyAlignment="1" applyProtection="1">
      <alignment vertical="center" wrapText="1"/>
      <protection locked="0"/>
    </xf>
    <xf numFmtId="10" fontId="1" fillId="0" borderId="0" xfId="3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76" fontId="8" fillId="0" borderId="2" xfId="52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2" fontId="8" fillId="0" borderId="2" xfId="52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 2" xfId="50"/>
    <cellStyle name="Normal 5" xfId="51"/>
    <cellStyle name="常规 2" xfId="52"/>
    <cellStyle name="常规 3" xfId="53"/>
    <cellStyle name="常规 5" xfId="54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26"/>
  <sheetViews>
    <sheetView zoomScale="106" zoomScaleNormal="106" workbookViewId="0">
      <selection activeCell="I7" sqref="I7"/>
    </sheetView>
  </sheetViews>
  <sheetFormatPr defaultColWidth="8.89090909090909" defaultRowHeight="14"/>
  <cols>
    <col min="1" max="1" width="4.21818181818182" customWidth="1"/>
    <col min="2" max="2" width="16.4454545454545" customWidth="1"/>
    <col min="3" max="3" width="26.4454545454545" customWidth="1"/>
    <col min="4" max="4" width="8.44545454545455" customWidth="1"/>
    <col min="19" max="19" width="8.78181818181818" customWidth="1"/>
  </cols>
  <sheetData>
    <row r="1" ht="33" customHeight="1" spans="1:3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ht="34.2" customHeight="1" spans="1:31">
      <c r="A2" s="52" t="s">
        <v>1</v>
      </c>
      <c r="B2" s="52" t="s">
        <v>2</v>
      </c>
      <c r="C2" s="52" t="s">
        <v>3</v>
      </c>
      <c r="D2" s="52" t="s">
        <v>4</v>
      </c>
      <c r="E2" s="18" t="s">
        <v>5</v>
      </c>
      <c r="F2" s="18"/>
      <c r="G2" s="18"/>
      <c r="H2" s="18"/>
      <c r="I2" s="18"/>
      <c r="J2" s="18" t="s">
        <v>6</v>
      </c>
      <c r="K2" s="18"/>
      <c r="L2" s="18"/>
      <c r="M2" s="18"/>
      <c r="N2" s="18"/>
      <c r="O2" s="18"/>
      <c r="P2" s="18"/>
      <c r="Q2" s="18"/>
      <c r="R2" s="18" t="s">
        <v>7</v>
      </c>
      <c r="S2" s="18"/>
      <c r="T2" s="18"/>
      <c r="U2" s="18"/>
      <c r="V2" s="18"/>
      <c r="W2" s="18" t="s">
        <v>8</v>
      </c>
      <c r="X2" s="18"/>
      <c r="Y2" s="18"/>
      <c r="Z2" s="18"/>
      <c r="AA2" s="18"/>
      <c r="AB2" s="18"/>
      <c r="AC2" s="18"/>
      <c r="AD2" s="18"/>
      <c r="AE2" s="64" t="s">
        <v>9</v>
      </c>
    </row>
    <row r="3" ht="26" spans="1:31">
      <c r="A3" s="53"/>
      <c r="B3" s="53"/>
      <c r="C3" s="53"/>
      <c r="D3" s="53"/>
      <c r="E3" s="18" t="s">
        <v>10</v>
      </c>
      <c r="F3" s="18"/>
      <c r="G3" s="18" t="s">
        <v>11</v>
      </c>
      <c r="H3" s="18"/>
      <c r="I3" s="18" t="s">
        <v>12</v>
      </c>
      <c r="J3" s="23" t="s">
        <v>13</v>
      </c>
      <c r="K3" s="23"/>
      <c r="L3" s="60" t="s">
        <v>14</v>
      </c>
      <c r="M3" s="61"/>
      <c r="N3" s="61"/>
      <c r="O3" s="61"/>
      <c r="P3" s="61"/>
      <c r="Q3" s="63"/>
      <c r="R3" s="23" t="s">
        <v>15</v>
      </c>
      <c r="S3" s="23"/>
      <c r="T3" s="23" t="s">
        <v>16</v>
      </c>
      <c r="U3" s="23" t="s">
        <v>17</v>
      </c>
      <c r="V3" s="23" t="s">
        <v>18</v>
      </c>
      <c r="W3" s="18" t="s">
        <v>19</v>
      </c>
      <c r="X3" s="18"/>
      <c r="Y3" s="18" t="s">
        <v>20</v>
      </c>
      <c r="Z3" s="18"/>
      <c r="AA3" s="18"/>
      <c r="AB3" s="18" t="s">
        <v>21</v>
      </c>
      <c r="AC3" s="18" t="s">
        <v>22</v>
      </c>
      <c r="AD3" s="18" t="s">
        <v>23</v>
      </c>
      <c r="AE3" s="64"/>
    </row>
    <row r="4" ht="47.4" customHeight="1" spans="1:31">
      <c r="A4" s="53"/>
      <c r="B4" s="53"/>
      <c r="C4" s="53"/>
      <c r="D4" s="53"/>
      <c r="E4" s="18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8" t="s">
        <v>29</v>
      </c>
      <c r="K4" s="23" t="s">
        <v>30</v>
      </c>
      <c r="L4" s="23" t="s">
        <v>31</v>
      </c>
      <c r="M4" s="23" t="s">
        <v>32</v>
      </c>
      <c r="N4" s="23" t="s">
        <v>33</v>
      </c>
      <c r="O4" s="23" t="s">
        <v>34</v>
      </c>
      <c r="P4" s="18" t="s">
        <v>35</v>
      </c>
      <c r="Q4" s="23" t="s">
        <v>36</v>
      </c>
      <c r="R4" s="23" t="s">
        <v>37</v>
      </c>
      <c r="S4" s="23" t="s">
        <v>38</v>
      </c>
      <c r="T4" s="23" t="s">
        <v>39</v>
      </c>
      <c r="U4" s="23" t="s">
        <v>40</v>
      </c>
      <c r="V4" s="23" t="s">
        <v>41</v>
      </c>
      <c r="W4" s="18" t="s">
        <v>42</v>
      </c>
      <c r="X4" s="18" t="s">
        <v>43</v>
      </c>
      <c r="Y4" s="18" t="s">
        <v>44</v>
      </c>
      <c r="Z4" s="18" t="s">
        <v>45</v>
      </c>
      <c r="AA4" s="18" t="s">
        <v>46</v>
      </c>
      <c r="AB4" s="18" t="s">
        <v>47</v>
      </c>
      <c r="AC4" s="18" t="s">
        <v>48</v>
      </c>
      <c r="AD4" s="18" t="s">
        <v>49</v>
      </c>
      <c r="AE4" s="64"/>
    </row>
    <row r="5" ht="25.2" customHeight="1" spans="1:31">
      <c r="A5" s="41"/>
      <c r="B5" s="41"/>
      <c r="C5" s="41"/>
      <c r="D5" s="41"/>
      <c r="E5" s="19">
        <v>3</v>
      </c>
      <c r="F5" s="19">
        <v>4</v>
      </c>
      <c r="G5" s="19">
        <v>2</v>
      </c>
      <c r="H5" s="54">
        <v>3</v>
      </c>
      <c r="I5" s="54">
        <v>3</v>
      </c>
      <c r="J5" s="18">
        <v>2</v>
      </c>
      <c r="K5" s="23">
        <v>3</v>
      </c>
      <c r="L5" s="23">
        <v>3</v>
      </c>
      <c r="M5" s="23">
        <v>4</v>
      </c>
      <c r="N5" s="23">
        <v>2</v>
      </c>
      <c r="O5" s="23">
        <v>2</v>
      </c>
      <c r="P5" s="18">
        <v>3</v>
      </c>
      <c r="Q5" s="23">
        <v>1</v>
      </c>
      <c r="R5" s="23">
        <v>10</v>
      </c>
      <c r="S5" s="23">
        <v>10</v>
      </c>
      <c r="T5" s="23">
        <v>5</v>
      </c>
      <c r="U5" s="23">
        <v>5</v>
      </c>
      <c r="V5" s="23">
        <v>5</v>
      </c>
      <c r="W5" s="19">
        <v>3</v>
      </c>
      <c r="X5" s="19">
        <v>3</v>
      </c>
      <c r="Y5" s="19">
        <v>4</v>
      </c>
      <c r="Z5" s="19">
        <v>3</v>
      </c>
      <c r="AA5" s="19">
        <v>3</v>
      </c>
      <c r="AB5" s="19">
        <v>4</v>
      </c>
      <c r="AC5" s="19">
        <v>5</v>
      </c>
      <c r="AD5" s="19">
        <v>5</v>
      </c>
      <c r="AE5" s="65">
        <f>SUM(E5:AD5)</f>
        <v>100</v>
      </c>
    </row>
    <row r="6" s="50" customFormat="1" ht="25.2" customHeight="1" spans="1:31">
      <c r="A6" s="55" t="s">
        <v>50</v>
      </c>
      <c r="B6" s="56"/>
      <c r="C6" s="56"/>
      <c r="D6" s="57"/>
      <c r="E6" s="18" t="s">
        <v>51</v>
      </c>
      <c r="F6" s="18" t="s">
        <v>51</v>
      </c>
      <c r="G6" s="18" t="s">
        <v>51</v>
      </c>
      <c r="H6" s="18" t="s">
        <v>51</v>
      </c>
      <c r="I6" s="18" t="s">
        <v>51</v>
      </c>
      <c r="J6" s="18" t="s">
        <v>51</v>
      </c>
      <c r="K6" s="18" t="s">
        <v>51</v>
      </c>
      <c r="L6" s="23" t="s">
        <v>52</v>
      </c>
      <c r="M6" s="23" t="s">
        <v>52</v>
      </c>
      <c r="N6" s="18" t="s">
        <v>51</v>
      </c>
      <c r="O6" s="23" t="s">
        <v>52</v>
      </c>
      <c r="P6" s="18" t="s">
        <v>51</v>
      </c>
      <c r="Q6" s="23" t="s">
        <v>52</v>
      </c>
      <c r="R6" s="23" t="s">
        <v>52</v>
      </c>
      <c r="S6" s="18" t="s">
        <v>51</v>
      </c>
      <c r="T6" s="23" t="s">
        <v>52</v>
      </c>
      <c r="U6" s="23" t="s">
        <v>52</v>
      </c>
      <c r="V6" s="23" t="s">
        <v>52</v>
      </c>
      <c r="W6" s="18" t="s">
        <v>51</v>
      </c>
      <c r="X6" s="18" t="s">
        <v>51</v>
      </c>
      <c r="Y6" s="18" t="s">
        <v>51</v>
      </c>
      <c r="Z6" s="18" t="s">
        <v>51</v>
      </c>
      <c r="AA6" s="18" t="s">
        <v>51</v>
      </c>
      <c r="AB6" s="18" t="s">
        <v>51</v>
      </c>
      <c r="AC6" s="18" t="s">
        <v>51</v>
      </c>
      <c r="AD6" s="18" t="s">
        <v>51</v>
      </c>
      <c r="AE6" s="64"/>
    </row>
    <row r="7" ht="25.2" customHeight="1" spans="1:31">
      <c r="A7" s="55" t="s">
        <v>53</v>
      </c>
      <c r="B7" s="56"/>
      <c r="C7" s="56"/>
      <c r="D7" s="57"/>
      <c r="E7" s="58">
        <f>E8</f>
        <v>1</v>
      </c>
      <c r="F7" s="58">
        <f t="shared" ref="F7:K7" si="0">F8</f>
        <v>4</v>
      </c>
      <c r="G7" s="58">
        <f t="shared" si="0"/>
        <v>0.2</v>
      </c>
      <c r="H7" s="58">
        <f t="shared" si="0"/>
        <v>1</v>
      </c>
      <c r="I7" s="58">
        <f t="shared" si="0"/>
        <v>3</v>
      </c>
      <c r="J7" s="58">
        <f t="shared" si="0"/>
        <v>2</v>
      </c>
      <c r="K7" s="58">
        <f t="shared" si="0"/>
        <v>3</v>
      </c>
      <c r="L7" s="62">
        <f>SUM(L10:L25)/14</f>
        <v>2.14285714285714</v>
      </c>
      <c r="M7" s="62">
        <f>SUM(M10:M25)/7</f>
        <v>3.28571428571429</v>
      </c>
      <c r="N7" s="58">
        <v>3</v>
      </c>
      <c r="O7" s="62">
        <f>SUM(O10:O25)/7</f>
        <v>1.42857142857143</v>
      </c>
      <c r="P7" s="62">
        <v>3</v>
      </c>
      <c r="Q7" s="62">
        <f>SUM(Q10:Q25)/14</f>
        <v>0.5</v>
      </c>
      <c r="R7" s="62">
        <f>SUM(R10:R25)/14</f>
        <v>3.64285714285714</v>
      </c>
      <c r="S7" s="62">
        <f>S8</f>
        <v>5.77</v>
      </c>
      <c r="T7" s="62">
        <f>SUM(T10:T25)/14</f>
        <v>0.928571428571429</v>
      </c>
      <c r="U7" s="62">
        <f>SUM(U10:U25)/3</f>
        <v>5</v>
      </c>
      <c r="V7" s="62">
        <f>SUM(V10:V25)/14</f>
        <v>2.85714285714286</v>
      </c>
      <c r="W7" s="58">
        <f>W8</f>
        <v>2.5</v>
      </c>
      <c r="X7" s="58">
        <f t="shared" ref="X7:AD7" si="1">X8</f>
        <v>3</v>
      </c>
      <c r="Y7" s="58">
        <v>2</v>
      </c>
      <c r="Z7" s="58">
        <v>1.5</v>
      </c>
      <c r="AA7" s="58">
        <f t="shared" si="1"/>
        <v>3</v>
      </c>
      <c r="AB7" s="58">
        <f t="shared" si="1"/>
        <v>3</v>
      </c>
      <c r="AC7" s="58">
        <f t="shared" si="1"/>
        <v>1</v>
      </c>
      <c r="AD7" s="58">
        <f t="shared" si="1"/>
        <v>5</v>
      </c>
      <c r="AE7" s="66">
        <f>SUM(E7:AD7)</f>
        <v>66.7557142857143</v>
      </c>
    </row>
    <row r="8" ht="26" spans="1:31">
      <c r="A8" s="18">
        <v>1</v>
      </c>
      <c r="B8" s="18" t="s">
        <v>54</v>
      </c>
      <c r="C8" s="18" t="s">
        <v>55</v>
      </c>
      <c r="D8" s="18">
        <v>65</v>
      </c>
      <c r="E8" s="58">
        <v>1</v>
      </c>
      <c r="F8" s="58">
        <v>4</v>
      </c>
      <c r="G8" s="58">
        <v>0.2</v>
      </c>
      <c r="H8" s="59">
        <v>1</v>
      </c>
      <c r="I8" s="58">
        <v>3</v>
      </c>
      <c r="J8" s="62">
        <v>2</v>
      </c>
      <c r="K8" s="62">
        <v>3</v>
      </c>
      <c r="L8" s="62"/>
      <c r="M8" s="62"/>
      <c r="N8" s="62">
        <v>3</v>
      </c>
      <c r="O8" s="58"/>
      <c r="P8" s="62">
        <v>3</v>
      </c>
      <c r="Q8" s="58"/>
      <c r="R8" s="58"/>
      <c r="S8" s="62">
        <v>5.77</v>
      </c>
      <c r="T8" s="62"/>
      <c r="U8" s="62"/>
      <c r="V8" s="62"/>
      <c r="W8" s="62">
        <v>2.5</v>
      </c>
      <c r="X8" s="62">
        <v>3</v>
      </c>
      <c r="Y8" s="58">
        <v>2</v>
      </c>
      <c r="Z8" s="58">
        <v>1.5</v>
      </c>
      <c r="AA8" s="59">
        <v>3</v>
      </c>
      <c r="AB8" s="58">
        <v>3</v>
      </c>
      <c r="AC8" s="58">
        <v>1</v>
      </c>
      <c r="AD8" s="58">
        <v>5</v>
      </c>
      <c r="AE8" s="66">
        <f>SUM(E8:AD8)</f>
        <v>46.97</v>
      </c>
    </row>
    <row r="9" ht="22.2" customHeight="1" spans="1:31">
      <c r="A9" s="18">
        <v>2</v>
      </c>
      <c r="B9" s="18" t="s">
        <v>56</v>
      </c>
      <c r="C9" s="18" t="s">
        <v>57</v>
      </c>
      <c r="D9" s="18">
        <v>35</v>
      </c>
      <c r="E9" s="58"/>
      <c r="F9" s="58"/>
      <c r="G9" s="58"/>
      <c r="H9" s="59"/>
      <c r="I9" s="58"/>
      <c r="J9" s="62"/>
      <c r="K9" s="62"/>
      <c r="L9" s="62"/>
      <c r="M9" s="62"/>
      <c r="N9" s="62"/>
      <c r="O9" s="62"/>
      <c r="P9" s="62"/>
      <c r="Q9" s="58"/>
      <c r="R9" s="62"/>
      <c r="S9" s="62"/>
      <c r="T9" s="62"/>
      <c r="U9" s="62"/>
      <c r="V9" s="62"/>
      <c r="W9" s="62"/>
      <c r="X9" s="62"/>
      <c r="Y9" s="58"/>
      <c r="Z9" s="58"/>
      <c r="AA9" s="59"/>
      <c r="AB9" s="58"/>
      <c r="AC9" s="58"/>
      <c r="AD9" s="58"/>
      <c r="AE9" s="66">
        <f t="shared" ref="AE9:AE26" si="2">SUM(E9:AD9)</f>
        <v>0</v>
      </c>
    </row>
    <row r="10" ht="22.2" customHeight="1" spans="1:31">
      <c r="A10" s="18">
        <v>3</v>
      </c>
      <c r="B10" s="18" t="s">
        <v>56</v>
      </c>
      <c r="C10" s="18" t="s">
        <v>58</v>
      </c>
      <c r="D10" s="18">
        <v>35</v>
      </c>
      <c r="E10" s="58"/>
      <c r="F10" s="58"/>
      <c r="G10" s="58"/>
      <c r="H10" s="59"/>
      <c r="I10" s="58"/>
      <c r="J10" s="62"/>
      <c r="K10" s="62"/>
      <c r="L10" s="62">
        <v>3</v>
      </c>
      <c r="M10" s="62" t="s">
        <v>59</v>
      </c>
      <c r="N10" s="62"/>
      <c r="O10" s="62" t="s">
        <v>59</v>
      </c>
      <c r="P10" s="62"/>
      <c r="Q10" s="58">
        <v>0.5</v>
      </c>
      <c r="R10" s="58">
        <v>0</v>
      </c>
      <c r="S10" s="62"/>
      <c r="T10" s="62">
        <v>0</v>
      </c>
      <c r="U10" s="62" t="s">
        <v>59</v>
      </c>
      <c r="V10" s="62">
        <v>3</v>
      </c>
      <c r="W10" s="62"/>
      <c r="X10" s="62"/>
      <c r="Y10" s="58"/>
      <c r="Z10" s="58"/>
      <c r="AA10" s="59"/>
      <c r="AB10" s="58"/>
      <c r="AC10" s="58"/>
      <c r="AD10" s="58"/>
      <c r="AE10" s="66">
        <f t="shared" si="2"/>
        <v>6.5</v>
      </c>
    </row>
    <row r="11" ht="22.2" customHeight="1" spans="1:31">
      <c r="A11" s="18">
        <v>4</v>
      </c>
      <c r="B11" s="18" t="s">
        <v>56</v>
      </c>
      <c r="C11" s="18" t="s">
        <v>60</v>
      </c>
      <c r="D11" s="18">
        <v>35</v>
      </c>
      <c r="E11" s="58"/>
      <c r="F11" s="58"/>
      <c r="G11" s="58"/>
      <c r="H11" s="59"/>
      <c r="I11" s="58"/>
      <c r="J11" s="62"/>
      <c r="K11" s="62"/>
      <c r="L11" s="62">
        <v>3</v>
      </c>
      <c r="M11" s="62" t="s">
        <v>59</v>
      </c>
      <c r="N11" s="62"/>
      <c r="O11" s="58" t="s">
        <v>59</v>
      </c>
      <c r="P11" s="62"/>
      <c r="Q11" s="58">
        <v>0.5</v>
      </c>
      <c r="R11" s="58">
        <v>0</v>
      </c>
      <c r="S11" s="62"/>
      <c r="T11" s="62">
        <v>0</v>
      </c>
      <c r="U11" s="62" t="s">
        <v>59</v>
      </c>
      <c r="V11" s="62">
        <v>3</v>
      </c>
      <c r="W11" s="62"/>
      <c r="X11" s="62"/>
      <c r="Y11" s="58"/>
      <c r="Z11" s="58"/>
      <c r="AA11" s="59"/>
      <c r="AB11" s="58"/>
      <c r="AC11" s="58"/>
      <c r="AD11" s="58"/>
      <c r="AE11" s="66">
        <f t="shared" si="2"/>
        <v>6.5</v>
      </c>
    </row>
    <row r="12" ht="28.2" customHeight="1" spans="1:31">
      <c r="A12" s="18">
        <v>5</v>
      </c>
      <c r="B12" s="18" t="s">
        <v>56</v>
      </c>
      <c r="C12" s="18" t="s">
        <v>61</v>
      </c>
      <c r="D12" s="18">
        <v>35</v>
      </c>
      <c r="E12" s="58"/>
      <c r="F12" s="58"/>
      <c r="G12" s="58"/>
      <c r="H12" s="59"/>
      <c r="I12" s="58"/>
      <c r="J12" s="62"/>
      <c r="K12" s="62"/>
      <c r="L12" s="62">
        <v>3</v>
      </c>
      <c r="M12" s="62">
        <v>4</v>
      </c>
      <c r="N12" s="62"/>
      <c r="O12" s="58">
        <v>2</v>
      </c>
      <c r="P12" s="62"/>
      <c r="Q12" s="58">
        <v>0.5</v>
      </c>
      <c r="R12" s="58">
        <v>9</v>
      </c>
      <c r="S12" s="62"/>
      <c r="T12" s="62">
        <v>0</v>
      </c>
      <c r="U12" s="62" t="s">
        <v>59</v>
      </c>
      <c r="V12" s="62">
        <v>0</v>
      </c>
      <c r="W12" s="62"/>
      <c r="X12" s="62"/>
      <c r="Y12" s="58"/>
      <c r="Z12" s="58"/>
      <c r="AA12" s="59"/>
      <c r="AB12" s="58"/>
      <c r="AC12" s="58"/>
      <c r="AD12" s="58"/>
      <c r="AE12" s="66">
        <f t="shared" si="2"/>
        <v>18.5</v>
      </c>
    </row>
    <row r="13" ht="22.2" customHeight="1" spans="1:31">
      <c r="A13" s="18">
        <v>6</v>
      </c>
      <c r="B13" s="18" t="s">
        <v>56</v>
      </c>
      <c r="C13" s="18" t="s">
        <v>62</v>
      </c>
      <c r="D13" s="18">
        <v>35</v>
      </c>
      <c r="E13" s="58"/>
      <c r="F13" s="58"/>
      <c r="G13" s="58"/>
      <c r="H13" s="59"/>
      <c r="I13" s="58"/>
      <c r="J13" s="62"/>
      <c r="K13" s="62"/>
      <c r="L13" s="62">
        <v>3</v>
      </c>
      <c r="M13" s="62">
        <v>4</v>
      </c>
      <c r="N13" s="62"/>
      <c r="O13" s="58">
        <v>2</v>
      </c>
      <c r="P13" s="62"/>
      <c r="Q13" s="58">
        <v>0.5</v>
      </c>
      <c r="R13" s="58">
        <v>9</v>
      </c>
      <c r="S13" s="62"/>
      <c r="T13" s="62">
        <v>2</v>
      </c>
      <c r="U13" s="62">
        <v>5</v>
      </c>
      <c r="V13" s="62">
        <v>0</v>
      </c>
      <c r="W13" s="62"/>
      <c r="X13" s="62"/>
      <c r="Y13" s="58"/>
      <c r="Z13" s="58"/>
      <c r="AA13" s="59"/>
      <c r="AB13" s="58"/>
      <c r="AC13" s="58"/>
      <c r="AD13" s="58"/>
      <c r="AE13" s="66">
        <f t="shared" si="2"/>
        <v>25.5</v>
      </c>
    </row>
    <row r="14" ht="22.2" customHeight="1" spans="1:31">
      <c r="A14" s="18">
        <v>7</v>
      </c>
      <c r="B14" s="18" t="s">
        <v>56</v>
      </c>
      <c r="C14" s="18" t="s">
        <v>63</v>
      </c>
      <c r="D14" s="18">
        <v>35</v>
      </c>
      <c r="E14" s="58"/>
      <c r="F14" s="58"/>
      <c r="G14" s="58"/>
      <c r="H14" s="59"/>
      <c r="I14" s="58"/>
      <c r="J14" s="62"/>
      <c r="K14" s="62"/>
      <c r="L14" s="62">
        <v>3</v>
      </c>
      <c r="M14" s="62">
        <v>3</v>
      </c>
      <c r="N14" s="62"/>
      <c r="O14" s="58">
        <v>0</v>
      </c>
      <c r="P14" s="62"/>
      <c r="Q14" s="58">
        <v>0.5</v>
      </c>
      <c r="R14" s="58">
        <v>8</v>
      </c>
      <c r="S14" s="62"/>
      <c r="T14" s="62">
        <v>0</v>
      </c>
      <c r="U14" s="62" t="s">
        <v>59</v>
      </c>
      <c r="V14" s="62">
        <v>3</v>
      </c>
      <c r="W14" s="62"/>
      <c r="X14" s="62"/>
      <c r="Y14" s="58"/>
      <c r="Z14" s="58"/>
      <c r="AA14" s="59"/>
      <c r="AB14" s="58"/>
      <c r="AC14" s="58"/>
      <c r="AD14" s="58"/>
      <c r="AE14" s="66">
        <f t="shared" si="2"/>
        <v>17.5</v>
      </c>
    </row>
    <row r="15" ht="22.2" customHeight="1" spans="1:31">
      <c r="A15" s="18">
        <v>8</v>
      </c>
      <c r="B15" s="18" t="s">
        <v>56</v>
      </c>
      <c r="C15" s="18" t="s">
        <v>64</v>
      </c>
      <c r="D15" s="18">
        <v>35</v>
      </c>
      <c r="E15" s="58"/>
      <c r="F15" s="58"/>
      <c r="G15" s="58"/>
      <c r="H15" s="59"/>
      <c r="I15" s="58"/>
      <c r="J15" s="62"/>
      <c r="K15" s="62"/>
      <c r="L15" s="62"/>
      <c r="M15" s="62" t="s">
        <v>59</v>
      </c>
      <c r="N15" s="62"/>
      <c r="O15" s="58" t="s">
        <v>59</v>
      </c>
      <c r="P15" s="62"/>
      <c r="Q15" s="58"/>
      <c r="R15" s="58"/>
      <c r="S15" s="62"/>
      <c r="T15" s="62"/>
      <c r="U15" s="62"/>
      <c r="V15" s="62"/>
      <c r="W15" s="62"/>
      <c r="X15" s="62"/>
      <c r="Y15" s="58"/>
      <c r="Z15" s="58"/>
      <c r="AA15" s="59"/>
      <c r="AB15" s="58"/>
      <c r="AC15" s="58"/>
      <c r="AD15" s="58"/>
      <c r="AE15" s="66">
        <f t="shared" si="2"/>
        <v>0</v>
      </c>
    </row>
    <row r="16" ht="26" spans="1:31">
      <c r="A16" s="18">
        <v>9</v>
      </c>
      <c r="B16" s="18" t="s">
        <v>56</v>
      </c>
      <c r="C16" s="18" t="s">
        <v>65</v>
      </c>
      <c r="D16" s="18">
        <v>35</v>
      </c>
      <c r="E16" s="58"/>
      <c r="F16" s="58"/>
      <c r="G16" s="58"/>
      <c r="H16" s="59"/>
      <c r="I16" s="58"/>
      <c r="J16" s="62"/>
      <c r="K16" s="62"/>
      <c r="L16" s="62">
        <v>3</v>
      </c>
      <c r="M16" s="62">
        <v>1</v>
      </c>
      <c r="N16" s="62"/>
      <c r="O16" s="58">
        <v>0</v>
      </c>
      <c r="P16" s="62"/>
      <c r="Q16" s="58">
        <v>0.5</v>
      </c>
      <c r="R16" s="58">
        <v>0</v>
      </c>
      <c r="S16" s="62"/>
      <c r="T16" s="62">
        <v>0</v>
      </c>
      <c r="U16" s="62" t="s">
        <v>59</v>
      </c>
      <c r="V16" s="62">
        <v>3</v>
      </c>
      <c r="W16" s="62"/>
      <c r="X16" s="62"/>
      <c r="Y16" s="58"/>
      <c r="Z16" s="58"/>
      <c r="AA16" s="59"/>
      <c r="AB16" s="58"/>
      <c r="AC16" s="58"/>
      <c r="AD16" s="58"/>
      <c r="AE16" s="66">
        <f t="shared" si="2"/>
        <v>7.5</v>
      </c>
    </row>
    <row r="17" ht="39" spans="1:31">
      <c r="A17" s="18">
        <v>10</v>
      </c>
      <c r="B17" s="18" t="s">
        <v>56</v>
      </c>
      <c r="C17" s="18" t="s">
        <v>66</v>
      </c>
      <c r="D17" s="18">
        <v>35</v>
      </c>
      <c r="E17" s="58"/>
      <c r="F17" s="58"/>
      <c r="G17" s="58"/>
      <c r="H17" s="59"/>
      <c r="I17" s="58"/>
      <c r="J17" s="62"/>
      <c r="K17" s="62"/>
      <c r="L17" s="62">
        <v>3</v>
      </c>
      <c r="M17" s="62">
        <v>4</v>
      </c>
      <c r="N17" s="62"/>
      <c r="O17" s="58">
        <v>2</v>
      </c>
      <c r="P17" s="62"/>
      <c r="Q17" s="58">
        <v>0.5</v>
      </c>
      <c r="R17" s="58">
        <v>10</v>
      </c>
      <c r="S17" s="62"/>
      <c r="T17" s="62">
        <v>5</v>
      </c>
      <c r="U17" s="62">
        <v>5</v>
      </c>
      <c r="V17" s="62">
        <v>5</v>
      </c>
      <c r="W17" s="62"/>
      <c r="X17" s="62"/>
      <c r="Y17" s="58"/>
      <c r="Z17" s="58"/>
      <c r="AA17" s="59"/>
      <c r="AB17" s="58"/>
      <c r="AC17" s="58"/>
      <c r="AD17" s="58"/>
      <c r="AE17" s="66">
        <f t="shared" si="2"/>
        <v>34.5</v>
      </c>
    </row>
    <row r="18" ht="26" spans="1:31">
      <c r="A18" s="18">
        <v>11</v>
      </c>
      <c r="B18" s="18" t="s">
        <v>67</v>
      </c>
      <c r="C18" s="18" t="s">
        <v>68</v>
      </c>
      <c r="D18" s="18">
        <v>35</v>
      </c>
      <c r="E18" s="58"/>
      <c r="F18" s="58"/>
      <c r="G18" s="58"/>
      <c r="H18" s="59"/>
      <c r="I18" s="58"/>
      <c r="J18" s="62"/>
      <c r="K18" s="62"/>
      <c r="L18" s="62">
        <v>3</v>
      </c>
      <c r="M18" s="62">
        <v>4</v>
      </c>
      <c r="N18" s="62"/>
      <c r="O18" s="58">
        <v>2</v>
      </c>
      <c r="P18" s="62"/>
      <c r="Q18" s="58">
        <v>0.5</v>
      </c>
      <c r="R18" s="58">
        <v>5</v>
      </c>
      <c r="S18" s="62"/>
      <c r="T18" s="62">
        <v>2</v>
      </c>
      <c r="U18" s="62" t="s">
        <v>59</v>
      </c>
      <c r="V18" s="62">
        <v>3</v>
      </c>
      <c r="W18" s="62"/>
      <c r="X18" s="62"/>
      <c r="Y18" s="58"/>
      <c r="Z18" s="58"/>
      <c r="AA18" s="59"/>
      <c r="AB18" s="58"/>
      <c r="AC18" s="58"/>
      <c r="AD18" s="58"/>
      <c r="AE18" s="66">
        <f t="shared" si="2"/>
        <v>19.5</v>
      </c>
    </row>
    <row r="19" spans="1:31">
      <c r="A19" s="18">
        <v>12</v>
      </c>
      <c r="B19" s="18" t="s">
        <v>67</v>
      </c>
      <c r="C19" s="18" t="s">
        <v>69</v>
      </c>
      <c r="D19" s="18">
        <v>35</v>
      </c>
      <c r="E19" s="58"/>
      <c r="F19" s="58"/>
      <c r="G19" s="58"/>
      <c r="H19" s="59"/>
      <c r="I19" s="58"/>
      <c r="J19" s="62"/>
      <c r="K19" s="62"/>
      <c r="L19" s="62">
        <v>3</v>
      </c>
      <c r="M19" s="62">
        <v>3</v>
      </c>
      <c r="N19" s="62"/>
      <c r="O19" s="58">
        <v>2</v>
      </c>
      <c r="P19" s="62"/>
      <c r="Q19" s="58">
        <v>0.5</v>
      </c>
      <c r="R19" s="58">
        <v>0</v>
      </c>
      <c r="S19" s="62"/>
      <c r="T19" s="62">
        <v>2</v>
      </c>
      <c r="U19" s="62" t="s">
        <v>59</v>
      </c>
      <c r="V19" s="62">
        <v>3</v>
      </c>
      <c r="W19" s="62"/>
      <c r="X19" s="62"/>
      <c r="Y19" s="58"/>
      <c r="Z19" s="58"/>
      <c r="AA19" s="59"/>
      <c r="AB19" s="58"/>
      <c r="AC19" s="58"/>
      <c r="AD19" s="58"/>
      <c r="AE19" s="66">
        <f t="shared" si="2"/>
        <v>13.5</v>
      </c>
    </row>
    <row r="20" ht="26" spans="1:31">
      <c r="A20" s="18">
        <v>13</v>
      </c>
      <c r="B20" s="18" t="s">
        <v>70</v>
      </c>
      <c r="C20" s="18" t="s">
        <v>71</v>
      </c>
      <c r="D20" s="18">
        <v>35</v>
      </c>
      <c r="E20" s="58"/>
      <c r="F20" s="58"/>
      <c r="G20" s="58"/>
      <c r="H20" s="59"/>
      <c r="I20" s="58"/>
      <c r="J20" s="62"/>
      <c r="K20" s="62"/>
      <c r="L20" s="62">
        <v>0</v>
      </c>
      <c r="M20" s="62" t="s">
        <v>59</v>
      </c>
      <c r="N20" s="62"/>
      <c r="O20" s="62" t="s">
        <v>59</v>
      </c>
      <c r="P20" s="62"/>
      <c r="Q20" s="58">
        <v>0.5</v>
      </c>
      <c r="R20" s="58">
        <v>0</v>
      </c>
      <c r="S20" s="62"/>
      <c r="T20" s="62">
        <v>0</v>
      </c>
      <c r="U20" s="62" t="s">
        <v>59</v>
      </c>
      <c r="V20" s="62">
        <v>3</v>
      </c>
      <c r="W20" s="62"/>
      <c r="X20" s="62"/>
      <c r="Y20" s="58"/>
      <c r="Z20" s="58"/>
      <c r="AA20" s="59"/>
      <c r="AB20" s="58"/>
      <c r="AC20" s="58"/>
      <c r="AD20" s="58"/>
      <c r="AE20" s="66">
        <f t="shared" si="2"/>
        <v>3.5</v>
      </c>
    </row>
    <row r="21" ht="26" spans="1:31">
      <c r="A21" s="18">
        <v>14</v>
      </c>
      <c r="B21" s="18" t="s">
        <v>70</v>
      </c>
      <c r="C21" s="18" t="s">
        <v>72</v>
      </c>
      <c r="D21" s="18">
        <v>35</v>
      </c>
      <c r="E21" s="58"/>
      <c r="F21" s="58"/>
      <c r="G21" s="58"/>
      <c r="H21" s="59"/>
      <c r="I21" s="58"/>
      <c r="J21" s="62"/>
      <c r="K21" s="62"/>
      <c r="L21" s="62">
        <v>0</v>
      </c>
      <c r="M21" s="62" t="s">
        <v>59</v>
      </c>
      <c r="N21" s="62"/>
      <c r="O21" s="62" t="s">
        <v>59</v>
      </c>
      <c r="P21" s="62"/>
      <c r="Q21" s="58">
        <v>0.5</v>
      </c>
      <c r="R21" s="58">
        <v>0</v>
      </c>
      <c r="S21" s="62"/>
      <c r="T21" s="62">
        <v>0</v>
      </c>
      <c r="U21" s="62" t="s">
        <v>59</v>
      </c>
      <c r="V21" s="62">
        <v>3</v>
      </c>
      <c r="W21" s="62"/>
      <c r="X21" s="62"/>
      <c r="Y21" s="58"/>
      <c r="Z21" s="58"/>
      <c r="AA21" s="59"/>
      <c r="AB21" s="58"/>
      <c r="AC21" s="58"/>
      <c r="AD21" s="58"/>
      <c r="AE21" s="66">
        <f t="shared" si="2"/>
        <v>3.5</v>
      </c>
    </row>
    <row r="22" ht="26" spans="1:31">
      <c r="A22" s="18">
        <v>15</v>
      </c>
      <c r="B22" s="18" t="s">
        <v>70</v>
      </c>
      <c r="C22" s="18" t="s">
        <v>73</v>
      </c>
      <c r="D22" s="18">
        <v>35</v>
      </c>
      <c r="E22" s="58"/>
      <c r="F22" s="58"/>
      <c r="G22" s="58"/>
      <c r="H22" s="59"/>
      <c r="I22" s="58"/>
      <c r="J22" s="62"/>
      <c r="K22" s="62"/>
      <c r="L22" s="62">
        <v>0</v>
      </c>
      <c r="M22" s="62" t="s">
        <v>59</v>
      </c>
      <c r="N22" s="62"/>
      <c r="O22" s="62" t="s">
        <v>59</v>
      </c>
      <c r="P22" s="62"/>
      <c r="Q22" s="58">
        <v>0.5</v>
      </c>
      <c r="R22" s="58">
        <v>0</v>
      </c>
      <c r="S22" s="62"/>
      <c r="T22" s="62">
        <v>0</v>
      </c>
      <c r="U22" s="62" t="s">
        <v>59</v>
      </c>
      <c r="V22" s="62">
        <v>3</v>
      </c>
      <c r="W22" s="62"/>
      <c r="X22" s="62"/>
      <c r="Y22" s="58"/>
      <c r="Z22" s="58"/>
      <c r="AA22" s="59"/>
      <c r="AB22" s="58"/>
      <c r="AC22" s="58"/>
      <c r="AD22" s="58"/>
      <c r="AE22" s="66">
        <f t="shared" si="2"/>
        <v>3.5</v>
      </c>
    </row>
    <row r="23" ht="26" spans="1:31">
      <c r="A23" s="18">
        <v>16</v>
      </c>
      <c r="B23" s="18" t="s">
        <v>74</v>
      </c>
      <c r="C23" s="18" t="s">
        <v>71</v>
      </c>
      <c r="D23" s="18">
        <v>35</v>
      </c>
      <c r="E23" s="58"/>
      <c r="F23" s="58"/>
      <c r="G23" s="58"/>
      <c r="H23" s="59"/>
      <c r="I23" s="58"/>
      <c r="J23" s="62"/>
      <c r="K23" s="62"/>
      <c r="L23" s="62">
        <v>3</v>
      </c>
      <c r="M23" s="62" t="s">
        <v>59</v>
      </c>
      <c r="N23" s="62"/>
      <c r="O23" s="62" t="s">
        <v>59</v>
      </c>
      <c r="P23" s="62"/>
      <c r="Q23" s="58">
        <v>0.5</v>
      </c>
      <c r="R23" s="58">
        <v>10</v>
      </c>
      <c r="S23" s="62"/>
      <c r="T23" s="62">
        <v>2</v>
      </c>
      <c r="U23" s="62">
        <v>5</v>
      </c>
      <c r="V23" s="62">
        <v>5</v>
      </c>
      <c r="W23" s="62"/>
      <c r="X23" s="62"/>
      <c r="Y23" s="58"/>
      <c r="Z23" s="58"/>
      <c r="AA23" s="59"/>
      <c r="AB23" s="58"/>
      <c r="AC23" s="58"/>
      <c r="AD23" s="58"/>
      <c r="AE23" s="66">
        <f t="shared" si="2"/>
        <v>25.5</v>
      </c>
    </row>
    <row r="24" ht="39" spans="1:31">
      <c r="A24" s="18">
        <v>17</v>
      </c>
      <c r="B24" s="18" t="s">
        <v>75</v>
      </c>
      <c r="C24" s="18" t="s">
        <v>76</v>
      </c>
      <c r="D24" s="18">
        <v>35</v>
      </c>
      <c r="E24" s="58"/>
      <c r="F24" s="58"/>
      <c r="G24" s="58"/>
      <c r="H24" s="59"/>
      <c r="I24" s="58"/>
      <c r="J24" s="62"/>
      <c r="K24" s="62"/>
      <c r="L24" s="62"/>
      <c r="M24" s="62"/>
      <c r="N24" s="62"/>
      <c r="O24" s="62"/>
      <c r="P24" s="62"/>
      <c r="Q24" s="58"/>
      <c r="R24" s="58"/>
      <c r="S24" s="62"/>
      <c r="T24" s="62"/>
      <c r="U24" s="62"/>
      <c r="V24" s="62"/>
      <c r="W24" s="62"/>
      <c r="X24" s="62"/>
      <c r="Y24" s="58"/>
      <c r="Z24" s="58"/>
      <c r="AA24" s="59"/>
      <c r="AB24" s="58"/>
      <c r="AC24" s="58"/>
      <c r="AD24" s="58"/>
      <c r="AE24" s="66">
        <f t="shared" si="2"/>
        <v>0</v>
      </c>
    </row>
    <row r="25" ht="26" spans="1:31">
      <c r="A25" s="18">
        <v>18</v>
      </c>
      <c r="B25" s="18" t="s">
        <v>77</v>
      </c>
      <c r="C25" s="18" t="s">
        <v>78</v>
      </c>
      <c r="D25" s="18">
        <v>35</v>
      </c>
      <c r="E25" s="58"/>
      <c r="F25" s="58"/>
      <c r="G25" s="58"/>
      <c r="H25" s="59"/>
      <c r="I25" s="58"/>
      <c r="J25" s="62"/>
      <c r="K25" s="62"/>
      <c r="L25" s="62">
        <v>0</v>
      </c>
      <c r="M25" s="62" t="s">
        <v>59</v>
      </c>
      <c r="N25" s="62"/>
      <c r="O25" s="62" t="s">
        <v>59</v>
      </c>
      <c r="P25" s="62"/>
      <c r="Q25" s="58">
        <v>0.5</v>
      </c>
      <c r="R25" s="58">
        <v>0</v>
      </c>
      <c r="S25" s="62"/>
      <c r="T25" s="62">
        <v>0</v>
      </c>
      <c r="U25" s="62" t="s">
        <v>59</v>
      </c>
      <c r="V25" s="62">
        <v>3</v>
      </c>
      <c r="W25" s="62"/>
      <c r="X25" s="62"/>
      <c r="Y25" s="58"/>
      <c r="Z25" s="58"/>
      <c r="AA25" s="59"/>
      <c r="AB25" s="58"/>
      <c r="AC25" s="58"/>
      <c r="AD25" s="58"/>
      <c r="AE25" s="66">
        <f t="shared" si="2"/>
        <v>3.5</v>
      </c>
    </row>
    <row r="26" ht="26" spans="1:31">
      <c r="A26" s="18">
        <v>19</v>
      </c>
      <c r="B26" s="18" t="s">
        <v>79</v>
      </c>
      <c r="C26" s="18" t="s">
        <v>80</v>
      </c>
      <c r="D26" s="18">
        <v>35</v>
      </c>
      <c r="E26" s="58"/>
      <c r="F26" s="58"/>
      <c r="G26" s="58"/>
      <c r="H26" s="59"/>
      <c r="I26" s="58"/>
      <c r="J26" s="62"/>
      <c r="K26" s="62"/>
      <c r="L26" s="62"/>
      <c r="M26" s="62"/>
      <c r="N26" s="62"/>
      <c r="O26" s="62"/>
      <c r="P26" s="62"/>
      <c r="Q26" s="58"/>
      <c r="R26" s="58"/>
      <c r="S26" s="62"/>
      <c r="T26" s="62"/>
      <c r="U26" s="62"/>
      <c r="V26" s="62"/>
      <c r="W26" s="62"/>
      <c r="X26" s="62"/>
      <c r="Y26" s="58"/>
      <c r="Z26" s="58"/>
      <c r="AA26" s="59"/>
      <c r="AB26" s="58"/>
      <c r="AC26" s="58"/>
      <c r="AD26" s="58"/>
      <c r="AE26" s="66">
        <f t="shared" si="2"/>
        <v>0</v>
      </c>
    </row>
  </sheetData>
  <mergeCells count="19">
    <mergeCell ref="A1:AE1"/>
    <mergeCell ref="E2:I2"/>
    <mergeCell ref="J2:Q2"/>
    <mergeCell ref="R2:V2"/>
    <mergeCell ref="W2:AD2"/>
    <mergeCell ref="E3:F3"/>
    <mergeCell ref="G3:H3"/>
    <mergeCell ref="J3:K3"/>
    <mergeCell ref="L3:Q3"/>
    <mergeCell ref="R3:S3"/>
    <mergeCell ref="W3:X3"/>
    <mergeCell ref="Y3:AA3"/>
    <mergeCell ref="A6:D6"/>
    <mergeCell ref="A7:D7"/>
    <mergeCell ref="A2:A5"/>
    <mergeCell ref="B2:B5"/>
    <mergeCell ref="C2:C5"/>
    <mergeCell ref="D2:D5"/>
    <mergeCell ref="AE2:A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K44"/>
  <sheetViews>
    <sheetView tabSelected="1" zoomScaleSheetLayoutView="85" workbookViewId="0">
      <pane ySplit="4" topLeftCell="A30" activePane="bottomLeft" state="frozen"/>
      <selection/>
      <selection pane="bottomLeft" activeCell="D33" sqref="D33"/>
    </sheetView>
  </sheetViews>
  <sheetFormatPr defaultColWidth="9" defaultRowHeight="13"/>
  <cols>
    <col min="1" max="1" width="9.19090909090909" style="8" customWidth="1"/>
    <col min="2" max="2" width="8.66363636363636" style="9" customWidth="1"/>
    <col min="3" max="3" width="12.4454545454545" style="8" customWidth="1"/>
    <col min="4" max="4" width="8.63636363636364" style="8" customWidth="1"/>
    <col min="5" max="5" width="34.0090909090909" style="9" customWidth="1"/>
    <col min="6" max="6" width="35.4" style="9" customWidth="1"/>
    <col min="7" max="8" width="10.6363636363636" style="8" customWidth="1"/>
    <col min="9" max="9" width="45.2272727272727" style="9" customWidth="1"/>
    <col min="10" max="10" width="11.2181818181818" style="9" customWidth="1"/>
    <col min="11" max="16384" width="9" style="9"/>
  </cols>
  <sheetData>
    <row r="1" s="1" customFormat="1" ht="17.5" spans="1:8">
      <c r="A1" s="10" t="s">
        <v>81</v>
      </c>
      <c r="B1" s="10"/>
      <c r="C1" s="10"/>
      <c r="D1" s="11"/>
      <c r="G1" s="12"/>
      <c r="H1" s="12"/>
    </row>
    <row r="2" ht="29" spans="1:9">
      <c r="A2" s="13" t="s">
        <v>82</v>
      </c>
      <c r="B2" s="13"/>
      <c r="C2" s="13"/>
      <c r="D2" s="13"/>
      <c r="E2" s="13"/>
      <c r="F2" s="13"/>
      <c r="G2" s="13"/>
      <c r="H2" s="13"/>
      <c r="I2" s="13"/>
    </row>
    <row r="3" s="2" customFormat="1" ht="33" customHeight="1" spans="1:9">
      <c r="A3" s="14" t="s">
        <v>83</v>
      </c>
      <c r="B3" s="14"/>
      <c r="C3" s="14"/>
      <c r="D3" s="15"/>
      <c r="E3" s="14"/>
      <c r="F3" s="14"/>
      <c r="G3" s="16"/>
      <c r="H3" s="16"/>
      <c r="I3" s="48"/>
    </row>
    <row r="4" ht="43" customHeight="1" spans="1:9">
      <c r="A4" s="17" t="s">
        <v>84</v>
      </c>
      <c r="B4" s="17" t="s">
        <v>85</v>
      </c>
      <c r="C4" s="17" t="s">
        <v>86</v>
      </c>
      <c r="D4" s="17" t="s">
        <v>87</v>
      </c>
      <c r="E4" s="17" t="s">
        <v>88</v>
      </c>
      <c r="F4" s="17" t="s">
        <v>89</v>
      </c>
      <c r="G4" s="17" t="s">
        <v>53</v>
      </c>
      <c r="H4" s="17" t="s">
        <v>90</v>
      </c>
      <c r="I4" s="17" t="s">
        <v>91</v>
      </c>
    </row>
    <row r="5" s="3" customFormat="1" ht="74" customHeight="1" spans="1:37">
      <c r="A5" s="18" t="s">
        <v>92</v>
      </c>
      <c r="B5" s="18" t="s">
        <v>93</v>
      </c>
      <c r="C5" s="18" t="s">
        <v>94</v>
      </c>
      <c r="D5" s="19">
        <v>2</v>
      </c>
      <c r="E5" s="20" t="s">
        <v>95</v>
      </c>
      <c r="F5" s="20" t="s">
        <v>96</v>
      </c>
      <c r="G5" s="21">
        <v>2</v>
      </c>
      <c r="H5" s="21"/>
      <c r="I5" s="20" t="s">
        <v>97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="3" customFormat="1" ht="128" customHeight="1" spans="1:37">
      <c r="A6" s="18"/>
      <c r="B6" s="18"/>
      <c r="C6" s="18" t="s">
        <v>98</v>
      </c>
      <c r="D6" s="19">
        <v>2</v>
      </c>
      <c r="E6" s="20" t="s">
        <v>99</v>
      </c>
      <c r="F6" s="20" t="s">
        <v>100</v>
      </c>
      <c r="G6" s="21">
        <v>2</v>
      </c>
      <c r="H6" s="21"/>
      <c r="I6" s="20" t="s">
        <v>101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ht="141" customHeight="1" spans="1:9">
      <c r="A7" s="18"/>
      <c r="B7" s="18" t="s">
        <v>11</v>
      </c>
      <c r="C7" s="18" t="s">
        <v>26</v>
      </c>
      <c r="D7" s="19">
        <v>2</v>
      </c>
      <c r="E7" s="20" t="s">
        <v>102</v>
      </c>
      <c r="F7" s="20" t="s">
        <v>103</v>
      </c>
      <c r="G7" s="21"/>
      <c r="H7" s="22">
        <v>2</v>
      </c>
      <c r="I7" s="49" t="s">
        <v>104</v>
      </c>
    </row>
    <row r="8" ht="119" customHeight="1" spans="1:9">
      <c r="A8" s="18"/>
      <c r="B8" s="18"/>
      <c r="C8" s="18" t="s">
        <v>27</v>
      </c>
      <c r="D8" s="19">
        <v>3</v>
      </c>
      <c r="E8" s="20" t="s">
        <v>105</v>
      </c>
      <c r="F8" s="20" t="s">
        <v>106</v>
      </c>
      <c r="G8" s="21"/>
      <c r="H8" s="22">
        <v>3</v>
      </c>
      <c r="I8" s="49" t="s">
        <v>104</v>
      </c>
    </row>
    <row r="9" s="3" customFormat="1" ht="103" customHeight="1" spans="1:37">
      <c r="A9" s="18" t="s">
        <v>92</v>
      </c>
      <c r="B9" s="18" t="s">
        <v>12</v>
      </c>
      <c r="C9" s="23" t="s">
        <v>107</v>
      </c>
      <c r="D9" s="24">
        <v>1.5</v>
      </c>
      <c r="E9" s="25" t="s">
        <v>108</v>
      </c>
      <c r="F9" s="25" t="s">
        <v>109</v>
      </c>
      <c r="G9" s="26">
        <v>1.5</v>
      </c>
      <c r="H9" s="26"/>
      <c r="I9" s="25" t="s">
        <v>109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ht="109" customHeight="1" spans="1:9">
      <c r="A10" s="18"/>
      <c r="B10" s="18"/>
      <c r="C10" s="23" t="s">
        <v>110</v>
      </c>
      <c r="D10" s="24">
        <v>1.5</v>
      </c>
      <c r="E10" s="25" t="s">
        <v>111</v>
      </c>
      <c r="F10" s="25" t="s">
        <v>112</v>
      </c>
      <c r="G10" s="26">
        <v>1.5</v>
      </c>
      <c r="H10" s="26"/>
      <c r="I10" s="25" t="s">
        <v>113</v>
      </c>
    </row>
    <row r="11" s="3" customFormat="1" ht="119" customHeight="1" spans="1:37">
      <c r="A11" s="18" t="s">
        <v>114</v>
      </c>
      <c r="B11" s="23" t="s">
        <v>115</v>
      </c>
      <c r="C11" s="27" t="s">
        <v>116</v>
      </c>
      <c r="D11" s="19">
        <v>2</v>
      </c>
      <c r="E11" s="28" t="s">
        <v>117</v>
      </c>
      <c r="F11" s="28" t="s">
        <v>118</v>
      </c>
      <c r="G11" s="29">
        <v>0.5</v>
      </c>
      <c r="H11" s="29">
        <v>1.5</v>
      </c>
      <c r="I11" s="28" t="s">
        <v>119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ht="68" customHeight="1" spans="1:9">
      <c r="A12" s="18"/>
      <c r="B12" s="23"/>
      <c r="C12" s="27" t="s">
        <v>28</v>
      </c>
      <c r="D12" s="19">
        <v>2</v>
      </c>
      <c r="E12" s="30" t="s">
        <v>120</v>
      </c>
      <c r="F12" s="30" t="s">
        <v>121</v>
      </c>
      <c r="G12" s="29">
        <v>2</v>
      </c>
      <c r="H12" s="29"/>
      <c r="I12" s="30" t="s">
        <v>122</v>
      </c>
    </row>
    <row r="13" s="3" customFormat="1" ht="73" customHeight="1" spans="1:37">
      <c r="A13" s="18"/>
      <c r="B13" s="23"/>
      <c r="C13" s="18" t="s">
        <v>123</v>
      </c>
      <c r="D13" s="19">
        <v>2</v>
      </c>
      <c r="E13" s="25" t="s">
        <v>124</v>
      </c>
      <c r="F13" s="31" t="s">
        <v>125</v>
      </c>
      <c r="G13" s="21">
        <v>2</v>
      </c>
      <c r="H13" s="21"/>
      <c r="I13" s="31" t="s">
        <v>126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="3" customFormat="1" ht="241" customHeight="1" spans="1:37">
      <c r="A14" s="18" t="s">
        <v>114</v>
      </c>
      <c r="B14" s="23" t="s">
        <v>115</v>
      </c>
      <c r="C14" s="23" t="s">
        <v>30</v>
      </c>
      <c r="D14" s="19">
        <v>4</v>
      </c>
      <c r="E14" s="28" t="s">
        <v>127</v>
      </c>
      <c r="F14" s="28" t="s">
        <v>128</v>
      </c>
      <c r="G14" s="29">
        <v>2</v>
      </c>
      <c r="H14" s="29">
        <v>2</v>
      </c>
      <c r="I14" s="28" t="s">
        <v>129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="3" customFormat="1" ht="105" customHeight="1" spans="1:37">
      <c r="A15" s="18"/>
      <c r="B15" s="23" t="s">
        <v>130</v>
      </c>
      <c r="C15" s="18" t="s">
        <v>131</v>
      </c>
      <c r="D15" s="19">
        <v>2</v>
      </c>
      <c r="E15" s="32" t="s">
        <v>132</v>
      </c>
      <c r="F15" s="32" t="s">
        <v>133</v>
      </c>
      <c r="G15" s="21">
        <v>1</v>
      </c>
      <c r="H15" s="21">
        <v>1</v>
      </c>
      <c r="I15" s="32" t="s">
        <v>134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="3" customFormat="1" ht="171" customHeight="1" spans="1:37">
      <c r="A16" s="18"/>
      <c r="B16" s="23"/>
      <c r="C16" s="27" t="s">
        <v>135</v>
      </c>
      <c r="D16" s="19">
        <v>2</v>
      </c>
      <c r="E16" s="32" t="s">
        <v>136</v>
      </c>
      <c r="F16" s="32" t="s">
        <v>137</v>
      </c>
      <c r="G16" s="21">
        <v>0.5</v>
      </c>
      <c r="H16" s="21">
        <v>1.5</v>
      </c>
      <c r="I16" s="32" t="s">
        <v>138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="3" customFormat="1" ht="134" customHeight="1" spans="1:37">
      <c r="A17" s="18" t="s">
        <v>114</v>
      </c>
      <c r="B17" s="23" t="s">
        <v>130</v>
      </c>
      <c r="C17" s="27" t="s">
        <v>139</v>
      </c>
      <c r="D17" s="19">
        <v>3</v>
      </c>
      <c r="E17" s="32" t="s">
        <v>140</v>
      </c>
      <c r="F17" s="32" t="s">
        <v>141</v>
      </c>
      <c r="G17" s="21"/>
      <c r="H17" s="22">
        <v>3</v>
      </c>
      <c r="I17" s="49" t="s">
        <v>142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="3" customFormat="1" ht="184" customHeight="1" spans="1:37">
      <c r="A18" s="18"/>
      <c r="B18" s="23"/>
      <c r="C18" s="27" t="s">
        <v>143</v>
      </c>
      <c r="D18" s="19">
        <v>4</v>
      </c>
      <c r="E18" s="32" t="s">
        <v>144</v>
      </c>
      <c r="F18" s="32" t="s">
        <v>145</v>
      </c>
      <c r="G18" s="21">
        <v>1</v>
      </c>
      <c r="H18" s="21">
        <v>3</v>
      </c>
      <c r="I18" s="32" t="s">
        <v>146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="4" customFormat="1" ht="84" customHeight="1" spans="1:37">
      <c r="A19" s="18" t="s">
        <v>147</v>
      </c>
      <c r="B19" s="23" t="s">
        <v>148</v>
      </c>
      <c r="C19" s="23" t="s">
        <v>149</v>
      </c>
      <c r="D19" s="19">
        <v>4</v>
      </c>
      <c r="E19" s="33" t="s">
        <v>150</v>
      </c>
      <c r="F19" s="31" t="s">
        <v>151</v>
      </c>
      <c r="G19" s="21">
        <v>3.11</v>
      </c>
      <c r="H19" s="21">
        <f>D19-G19</f>
        <v>0.89</v>
      </c>
      <c r="I19" s="31" t="s">
        <v>152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="4" customFormat="1" ht="89" customHeight="1" spans="1:37">
      <c r="A20" s="18"/>
      <c r="B20" s="23"/>
      <c r="C20" s="23" t="s">
        <v>153</v>
      </c>
      <c r="D20" s="19">
        <v>5</v>
      </c>
      <c r="E20" s="33" t="s">
        <v>154</v>
      </c>
      <c r="F20" s="31" t="s">
        <v>155</v>
      </c>
      <c r="G20" s="21">
        <v>3.89</v>
      </c>
      <c r="H20" s="21">
        <f>D20-G20</f>
        <v>1.11</v>
      </c>
      <c r="I20" s="31" t="s">
        <v>156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="3" customFormat="1" ht="82" customHeight="1" spans="1:37">
      <c r="A21" s="18" t="s">
        <v>147</v>
      </c>
      <c r="B21" s="23" t="s">
        <v>157</v>
      </c>
      <c r="C21" s="23" t="s">
        <v>158</v>
      </c>
      <c r="D21" s="19">
        <v>4</v>
      </c>
      <c r="E21" s="34" t="s">
        <v>159</v>
      </c>
      <c r="F21" s="34" t="s">
        <v>160</v>
      </c>
      <c r="G21" s="21">
        <v>4</v>
      </c>
      <c r="H21" s="35"/>
      <c r="I21" s="34" t="s">
        <v>161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="3" customFormat="1" ht="77" customHeight="1" spans="1:37">
      <c r="A22" s="18"/>
      <c r="B22" s="23" t="s">
        <v>162</v>
      </c>
      <c r="C22" s="23" t="s">
        <v>163</v>
      </c>
      <c r="D22" s="19">
        <v>4</v>
      </c>
      <c r="E22" s="20" t="s">
        <v>164</v>
      </c>
      <c r="F22" s="25" t="s">
        <v>165</v>
      </c>
      <c r="G22" s="21">
        <v>0</v>
      </c>
      <c r="H22" s="26">
        <v>4</v>
      </c>
      <c r="I22" s="25" t="s">
        <v>166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="5" customFormat="1" ht="85" customHeight="1" spans="1:9">
      <c r="A23" s="18"/>
      <c r="B23" s="23" t="s">
        <v>167</v>
      </c>
      <c r="C23" s="33" t="s">
        <v>168</v>
      </c>
      <c r="D23" s="19">
        <v>4</v>
      </c>
      <c r="E23" s="20" t="s">
        <v>169</v>
      </c>
      <c r="F23" s="25" t="s">
        <v>170</v>
      </c>
      <c r="G23" s="26">
        <v>4</v>
      </c>
      <c r="H23" s="26"/>
      <c r="I23" s="25" t="s">
        <v>171</v>
      </c>
    </row>
    <row r="24" s="3" customFormat="1" ht="178" customHeight="1" spans="1:37">
      <c r="A24" s="18"/>
      <c r="B24" s="23"/>
      <c r="C24" s="23" t="s">
        <v>172</v>
      </c>
      <c r="D24" s="19">
        <v>4</v>
      </c>
      <c r="E24" s="30" t="s">
        <v>173</v>
      </c>
      <c r="F24" s="30" t="s">
        <v>174</v>
      </c>
      <c r="G24" s="29">
        <v>4</v>
      </c>
      <c r="H24" s="29"/>
      <c r="I24" s="30" t="s">
        <v>175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ht="148" customHeight="1" spans="1:9">
      <c r="A25" s="18" t="s">
        <v>176</v>
      </c>
      <c r="B25" s="18" t="s">
        <v>177</v>
      </c>
      <c r="C25" s="23" t="s">
        <v>178</v>
      </c>
      <c r="D25" s="19">
        <v>5</v>
      </c>
      <c r="E25" s="20" t="s">
        <v>179</v>
      </c>
      <c r="F25" s="31" t="s">
        <v>180</v>
      </c>
      <c r="G25" s="29">
        <v>5</v>
      </c>
      <c r="H25" s="29"/>
      <c r="I25" s="30" t="s">
        <v>181</v>
      </c>
    </row>
    <row r="26" ht="74" customHeight="1" spans="1:9">
      <c r="A26" s="18"/>
      <c r="B26" s="18"/>
      <c r="C26" s="23" t="s">
        <v>182</v>
      </c>
      <c r="D26" s="19">
        <v>5</v>
      </c>
      <c r="E26" s="20" t="s">
        <v>183</v>
      </c>
      <c r="F26" s="31" t="s">
        <v>184</v>
      </c>
      <c r="G26" s="21">
        <v>5</v>
      </c>
      <c r="H26" s="21"/>
      <c r="I26" s="31" t="s">
        <v>185</v>
      </c>
    </row>
    <row r="27" ht="58" customHeight="1" spans="1:9">
      <c r="A27" s="18"/>
      <c r="B27" s="18" t="s">
        <v>186</v>
      </c>
      <c r="C27" s="23" t="s">
        <v>187</v>
      </c>
      <c r="D27" s="19">
        <v>4</v>
      </c>
      <c r="E27" s="20" t="s">
        <v>188</v>
      </c>
      <c r="F27" s="31" t="s">
        <v>189</v>
      </c>
      <c r="G27" s="21">
        <v>4</v>
      </c>
      <c r="H27" s="21"/>
      <c r="I27" s="31" t="s">
        <v>190</v>
      </c>
    </row>
    <row r="28" ht="62" customHeight="1" spans="1:9">
      <c r="A28" s="18"/>
      <c r="B28" s="18"/>
      <c r="C28" s="23" t="s">
        <v>191</v>
      </c>
      <c r="D28" s="19">
        <v>5</v>
      </c>
      <c r="E28" s="20" t="s">
        <v>192</v>
      </c>
      <c r="F28" s="31" t="s">
        <v>193</v>
      </c>
      <c r="G28" s="21">
        <v>5</v>
      </c>
      <c r="H28" s="21"/>
      <c r="I28" s="31" t="s">
        <v>194</v>
      </c>
    </row>
    <row r="29" ht="84" customHeight="1" spans="1:9">
      <c r="A29" s="18"/>
      <c r="B29" s="18"/>
      <c r="C29" s="18" t="s">
        <v>195</v>
      </c>
      <c r="D29" s="19">
        <v>4</v>
      </c>
      <c r="E29" s="28" t="s">
        <v>196</v>
      </c>
      <c r="F29" s="32" t="s">
        <v>197</v>
      </c>
      <c r="G29" s="21">
        <v>4</v>
      </c>
      <c r="H29" s="21"/>
      <c r="I29" s="32" t="s">
        <v>198</v>
      </c>
    </row>
    <row r="30" ht="189" customHeight="1" spans="1:9">
      <c r="A30" s="18" t="s">
        <v>176</v>
      </c>
      <c r="B30" s="18" t="s">
        <v>199</v>
      </c>
      <c r="C30" s="18" t="s">
        <v>200</v>
      </c>
      <c r="D30" s="19">
        <v>5</v>
      </c>
      <c r="E30" s="36" t="s">
        <v>201</v>
      </c>
      <c r="F30" s="37" t="s">
        <v>202</v>
      </c>
      <c r="G30" s="38">
        <v>0</v>
      </c>
      <c r="H30" s="22">
        <v>5</v>
      </c>
      <c r="I30" s="49" t="s">
        <v>203</v>
      </c>
    </row>
    <row r="31" s="6" customFormat="1" ht="127" customHeight="1" spans="1:37">
      <c r="A31" s="18"/>
      <c r="B31" s="18"/>
      <c r="C31" s="27" t="s">
        <v>204</v>
      </c>
      <c r="D31" s="19">
        <v>4</v>
      </c>
      <c r="E31" s="39" t="s">
        <v>205</v>
      </c>
      <c r="F31" s="39" t="s">
        <v>206</v>
      </c>
      <c r="G31" s="29">
        <v>4</v>
      </c>
      <c r="H31" s="29"/>
      <c r="I31" s="39" t="s">
        <v>207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="3" customFormat="1" ht="64" customHeight="1" spans="1:37">
      <c r="A32" s="18"/>
      <c r="B32" s="18" t="s">
        <v>208</v>
      </c>
      <c r="C32" s="40" t="s">
        <v>49</v>
      </c>
      <c r="D32" s="19">
        <v>10</v>
      </c>
      <c r="E32" s="30" t="s">
        <v>209</v>
      </c>
      <c r="F32" s="30" t="s">
        <v>210</v>
      </c>
      <c r="G32" s="29">
        <v>10</v>
      </c>
      <c r="H32" s="29"/>
      <c r="I32" s="30" t="s">
        <v>211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="7" customFormat="1" ht="41" customHeight="1" spans="1:9">
      <c r="A33" s="41" t="s">
        <v>9</v>
      </c>
      <c r="B33" s="41"/>
      <c r="C33" s="41"/>
      <c r="D33" s="41">
        <f>SUM(D5:D32)</f>
        <v>100</v>
      </c>
      <c r="E33" s="42"/>
      <c r="F33" s="42"/>
      <c r="G33" s="43">
        <f>SUM(G5:G32)</f>
        <v>72</v>
      </c>
      <c r="H33" s="44">
        <f>SUM(H5:H32)</f>
        <v>28</v>
      </c>
      <c r="I33" s="42"/>
    </row>
    <row r="34" spans="5:9">
      <c r="E34" s="45"/>
      <c r="F34" s="46"/>
      <c r="G34" s="47"/>
      <c r="H34" s="47"/>
      <c r="I34" s="46"/>
    </row>
    <row r="35" spans="6:9">
      <c r="F35" s="46"/>
      <c r="G35" s="47"/>
      <c r="H35" s="47"/>
      <c r="I35" s="46"/>
    </row>
    <row r="36" spans="6:9">
      <c r="F36" s="46"/>
      <c r="G36" s="47"/>
      <c r="H36" s="47"/>
      <c r="I36" s="46"/>
    </row>
    <row r="37" spans="5:9">
      <c r="E37" s="45"/>
      <c r="F37" s="46"/>
      <c r="G37" s="47"/>
      <c r="H37" s="47"/>
      <c r="I37" s="46"/>
    </row>
    <row r="44" ht="11.4" customHeight="1"/>
  </sheetData>
  <mergeCells count="24">
    <mergeCell ref="A1:C1"/>
    <mergeCell ref="A2:I2"/>
    <mergeCell ref="A3:F3"/>
    <mergeCell ref="A33:C33"/>
    <mergeCell ref="A5:A8"/>
    <mergeCell ref="A9:A10"/>
    <mergeCell ref="A11:A13"/>
    <mergeCell ref="A14:A16"/>
    <mergeCell ref="A17:A18"/>
    <mergeCell ref="A19:A20"/>
    <mergeCell ref="A21:A24"/>
    <mergeCell ref="A25:A29"/>
    <mergeCell ref="A30:A32"/>
    <mergeCell ref="B5:B6"/>
    <mergeCell ref="B7:B8"/>
    <mergeCell ref="B9:B10"/>
    <mergeCell ref="B11:B13"/>
    <mergeCell ref="B15:B16"/>
    <mergeCell ref="B17:B18"/>
    <mergeCell ref="B19:B20"/>
    <mergeCell ref="B23:B24"/>
    <mergeCell ref="B25:B26"/>
    <mergeCell ref="B27:B29"/>
    <mergeCell ref="B30:B31"/>
  </mergeCells>
  <printOptions horizontalCentered="1"/>
  <pageMargins left="0.786805555555556" right="0.786805555555556" top="1.10208333333333" bottom="1.02361111111111" header="0.590277777777778" footer="0.590277777777778"/>
  <pageSetup paperSize="9" scale="75" fitToHeight="0" orientation="landscape" horizontalDpi="600"/>
  <headerFooter/>
  <rowBreaks count="7" manualBreakCount="7">
    <brk id="8" max="16383" man="1"/>
    <brk id="13" max="16383" man="1"/>
    <brk id="16" max="16383" man="1"/>
    <brk id="20" max="16383" man="1"/>
    <brk id="24" max="16383" man="1"/>
    <brk id="29" max="16383" man="1"/>
    <brk id="33" max="16383" man="1"/>
  </rowBreaks>
  <ignoredErrors>
    <ignoredError sqref="D33 H19:H20 H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评分明细表</vt:lpstr>
      <vt:lpstr>澄江土地储备专项债券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周珐评</cp:lastModifiedBy>
  <dcterms:created xsi:type="dcterms:W3CDTF">2006-09-15T19:21:00Z</dcterms:created>
  <cp:lastPrinted>2021-07-28T14:22:00Z</cp:lastPrinted>
  <dcterms:modified xsi:type="dcterms:W3CDTF">2024-10-12T13:25:42Z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BCEC7F1213A3498C8B8F4DFD09773530</vt:lpwstr>
  </property>
</Properties>
</file>