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2" activeTab="16"/>
  </bookViews>
  <sheets>
    <sheet name="财务收支预算总表01-1" sheetId="1" r:id="rId1"/>
    <sheet name="部门收入预算表01-2" sheetId="2" r:id="rId2"/>
    <sheet name="部门支出预算表01-3" sheetId="3" r:id="rId3"/>
    <sheet name="财政拨款收支预算总表02-1" sheetId="4" r:id="rId4"/>
    <sheet name="一般公共预算支出预算表02-2" sheetId="5" r:id="rId5"/>
    <sheet name="一般公共预算“三公”经费支出预算表 03" sheetId="6" r:id="rId6"/>
    <sheet name="基本支出预算表04" sheetId="7" r:id="rId7"/>
    <sheet name="项目支出预算表05-1" sheetId="8" r:id="rId8"/>
    <sheet name="项目支出绩效目标表（本次下达）05-2" sheetId="9" r:id="rId9"/>
    <sheet name="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<sst xmlns="http://schemas.openxmlformats.org/spreadsheetml/2006/main" count="867" uniqueCount="330">
  <si>
    <t>01-1表</t>
  </si>
  <si>
    <t>2025年财务收支预算总表</t>
  </si>
  <si>
    <t>单位:万元</t>
  </si>
  <si>
    <t>收        入</t>
  </si>
  <si>
    <t>支        出</t>
  </si>
  <si>
    <t>项      目</t>
  </si>
  <si>
    <t>2025年预算数</t>
  </si>
  <si>
    <t>项目（按功能分类）</t>
  </si>
  <si>
    <t>一、一般公共预算拨款收入</t>
  </si>
  <si>
    <t>二、政府性基金预算拨款收入</t>
  </si>
  <si>
    <t>三、国有资本经营预算拨款收入</t>
  </si>
  <si>
    <t>四、财政专户管理资金收入</t>
  </si>
  <si>
    <t>五、单位资金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</si>
  <si>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</si>
  <si>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</si>
  <si>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</si>
  <si>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</si>
  <si>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</si>
  <si>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</si>
  <si>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</si>
  <si>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</si>
  <si>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</si>
  <si>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入  总  计</t>
  </si>
  <si>
    <t>支 出 总 计</t>
  </si>
  <si>
    <t>01-2表</t>
  </si>
  <si>
    <t>2025年部门收入预算表</t>
  </si>
  <si>
    <t>单位：万元</t>
  </si>
  <si>
    <t>部门（单位）编码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</si>
  <si>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</si>
  <si>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</si>
  <si>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</si>
  <si>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</si>
  <si>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</si>
  <si>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</si>
  <si>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</si>
  <si>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</si>
  <si>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</si>
  <si>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</si>
  <si>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</si>
  <si>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</si>
  <si>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</si>
  <si>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</si>
  <si>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</si>
  <si>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</si>
  <si>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</si>
  <si>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</si>
  <si>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</si>
  <si>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</si>
  <si>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</si>
  <si>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</si>
  <si>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</si>
  <si>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105020</t>
  </si>
  <si>
    <t>澄江市学生资助管理中心</t>
  </si>
  <si>
    <t>01-3表</t>
  </si>
  <si>
    <t>2025年部门支出预算表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</si>
  <si>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</si>
  <si>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</si>
  <si>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</si>
  <si>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</si>
  <si>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</si>
  <si>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</si>
  <si>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</si>
  <si>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</si>
  <si>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</si>
  <si>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</si>
  <si>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10</t>
  </si>
  <si>
    <t>205</t>
  </si>
  <si>
    <t>教育支出</t>
  </si>
  <si>
    <t>20501</t>
  </si>
  <si>
    <t>教育管理事务</t>
  </si>
  <si>
    <t>2050199</t>
  </si>
  <si>
    <t>其他教育管理事务支出</t>
  </si>
  <si>
    <t>20502</t>
  </si>
  <si>
    <t>普通教育</t>
  </si>
  <si>
    <t>2050299</t>
  </si>
  <si>
    <t>其他普通教育支出</t>
  </si>
  <si>
    <t>20599</t>
  </si>
  <si>
    <t>其他教育支出</t>
  </si>
  <si>
    <t>2059999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</si>
  <si>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</si>
  <si>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</si>
  <si>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</si>
  <si>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</si>
  <si>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</si>
  <si>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</si>
  <si>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</si>
  <si>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</si>
  <si>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</si>
  <si>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</si>
  <si>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</si>
  <si>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</si>
  <si>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</si>
  <si>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</si>
  <si>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</si>
  <si>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</si>
  <si>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</si>
  <si>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</si>
  <si>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</si>
  <si>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</si>
  <si>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</si>
  <si>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</si>
  <si>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</si>
  <si>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</si>
  <si>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  计</t>
  </si>
  <si>
    <t>02-1表</t>
  </si>
  <si>
    <t>2025年财政拨款收支预算总表</t>
  </si>
  <si>
    <t>预算数</t>
  </si>
  <si>
    <t>支出功能分类科目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</si>
  <si>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</si>
  <si>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</si>
  <si>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</si>
  <si>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</si>
  <si>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</si>
  <si>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</si>
  <si>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二、年终结转结余</t>
  </si>
  <si>
    <t>收入总计</t>
  </si>
  <si>
    <t>支出总计</t>
  </si>
  <si>
    <t>02-2表</t>
  </si>
  <si>
    <t>2025年一般公共预算支出预算表（按功能科目分类）</t>
  </si>
  <si>
    <t>部门预算支出功能分类科目</t>
  </si>
  <si>
    <t>人员经费</t>
  </si>
  <si>
    <t>公用经费</t>
  </si>
  <si>
    <t>03表</t>
  </si>
  <si>
    <t>2025年一般公共预算“三公”经费支出预算表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</si>
  <si>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</si>
  <si>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</si>
  <si>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</si>
  <si>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</si>
  <si>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</si>
  <si>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</si>
  <si>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注：我单位2025年无一般公共预算“三公”经费支出，此表为空。</t>
  </si>
  <si>
    <t>04表</t>
  </si>
  <si>
    <t>2025年部门基本支出预算表</t>
  </si>
  <si>
    <t>项目单位</t>
  </si>
  <si>
    <t>项目代码</t>
  </si>
  <si>
    <t>项目名称</t>
  </si>
  <si>
    <t>功能科目编码</t>
  </si>
  <si>
    <t>功能科目名称</t>
  </si>
  <si>
    <t>部门经济科目部门</t>
  </si>
  <si>
    <t>部门经济科目名称</t>
  </si>
  <si>
    <t>资金来源</t>
  </si>
  <si>
    <t>财政拨款结转结余</t>
  </si>
  <si>
    <t>总计</t>
  </si>
  <si>
    <t>一般公共预算资金</t>
  </si>
  <si>
    <t>全年数</t>
  </si>
  <si>
    <t>其中：转隶人员公用经费</t>
  </si>
  <si>
    <t>已提前安排</t>
  </si>
  <si>
    <t>抵扣上年垫付资金</t>
  </si>
  <si>
    <t>本次下达</t>
  </si>
  <si>
    <t>另文下达</t>
  </si>
  <si>
    <t>530422210000000006290</t>
  </si>
  <si>
    <t>事业人员支出工资</t>
  </si>
  <si>
    <t>30101</t>
  </si>
  <si>
    <t>基本工资</t>
  </si>
  <si>
    <t>30102</t>
  </si>
  <si>
    <t>津贴补贴</t>
  </si>
  <si>
    <t>30107</t>
  </si>
  <si>
    <t>绩效工资</t>
  </si>
  <si>
    <t>530422210000000006291</t>
  </si>
  <si>
    <t>社会保障缴费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</si>
  <si>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</si>
  <si>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</si>
  <si>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</si>
  <si>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</si>
  <si>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</si>
  <si>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</si>
  <si>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</si>
  <si>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</si>
  <si>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530422210000000006292</t>
  </si>
  <si>
    <t>30113</t>
  </si>
  <si>
    <t>530422210000000006297</t>
  </si>
  <si>
    <t>工会经费</t>
  </si>
  <si>
    <t>30228</t>
  </si>
  <si>
    <t>530422210000000006299</t>
  </si>
  <si>
    <t>一般公用经费</t>
  </si>
  <si>
    <t>30201</t>
  </si>
  <si>
    <t>办公费</t>
  </si>
  <si>
    <t>30211</t>
  </si>
  <si>
    <t>差旅费</t>
  </si>
  <si>
    <t>30216</t>
  </si>
  <si>
    <t>培训费</t>
  </si>
  <si>
    <t>30229</t>
  </si>
  <si>
    <t>福利费</t>
  </si>
  <si>
    <t>530422231100001483410</t>
  </si>
  <si>
    <t>奖励性绩效工资</t>
  </si>
  <si>
    <t>05-1表</t>
  </si>
  <si>
    <t>2025年部门项目支出预算表</t>
  </si>
  <si>
    <t>项目分类</t>
  </si>
  <si>
    <t>本年拨款</t>
  </si>
  <si>
    <t>其中：本次下达</t>
  </si>
  <si>
    <t>澄江市2025生源地助学贷款风险补偿金经费</t>
  </si>
  <si>
    <t>313 事业发展类</t>
  </si>
  <si>
    <t>530422251100003570763</t>
  </si>
  <si>
    <t>学校食堂大宗物资、原辅食材招标采购自有资金</t>
  </si>
  <si>
    <t>530422251100003577189</t>
  </si>
  <si>
    <t>30299</t>
  </si>
  <si>
    <t>其他商品和服务支出</t>
  </si>
  <si>
    <t>05-2表</t>
  </si>
  <si>
    <t>2025年项目支出绩效目标表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</si>
  <si>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</si>
  <si>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</si>
  <si>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</si>
  <si>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</si>
  <si>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</si>
  <si>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</si>
  <si>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</si>
  <si>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</si>
  <si>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</si>
  <si>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</si>
  <si>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2025年预计贷款人数为1750人，按每人贷款16000元，贷款金额将达2800万元。按照《玉溪市财政局 玉溪市教育体育局 中国人民银行玉溪市中心支行 玉溪银保监分局转发关于进一步完善国家助学贷款政策的通知》玉财教［2021］368号最新规定，风险补偿金比例按当年贷款发生额的5%确定。由中央及地方各负担50%，地方负担部分，由省财政、市财政、县财政、高校按4：2：2：2比例分担测算上缴。完成2025年生源地信用助学贷款县级分担部分14.00万元的上缴。
按照教财[2023]4号 教育部等四部门关于调整完善助学贷款有关政策的通知，2023秋季学期起提高贷款额度。</t>
  </si>
  <si>
    <t>产出指标</t>
  </si>
  <si>
    <t>数量指标</t>
  </si>
  <si>
    <t>助学金贷款计划完成率</t>
  </si>
  <si>
    <t>=</t>
  </si>
  <si>
    <t>100</t>
  </si>
  <si>
    <t>%</t>
  </si>
  <si>
    <t>定量指标</t>
  </si>
  <si>
    <t>反映部门助学金贷款计划执行情况。
助学金贷款计划完成率=（实际补助数量/计划补助数量）*100%。</t>
  </si>
  <si>
    <t>贷款人数</t>
  </si>
  <si>
    <t>&gt;=</t>
  </si>
  <si>
    <t>1750</t>
  </si>
  <si>
    <t>人</t>
  </si>
  <si>
    <t>反映优秀贫困学子贷款人数（人次）情况。</t>
  </si>
  <si>
    <t>质量指标</t>
  </si>
  <si>
    <t>反映贷款对象认定的准确性情况。</t>
  </si>
  <si>
    <t>效益指标</t>
  </si>
  <si>
    <t>社会效益</t>
  </si>
  <si>
    <t>贷款对象准确率</t>
  </si>
  <si>
    <t>反映贷款政策的宣传效果情况。
政策知晓率=调查中贷款政策知晓人数/调查总人数*100%</t>
  </si>
  <si>
    <t>满意度指标</t>
  </si>
  <si>
    <t>服务对象满意度</t>
  </si>
  <si>
    <t>贷款对象满意度</t>
  </si>
  <si>
    <t>90</t>
  </si>
  <si>
    <t>反映服务对象对补助整体满意情况。
使用人员满意度=（对贷款满意的人数/问卷调查人数）*100%。</t>
  </si>
  <si>
    <t>反映补助政策的宣传力度情况。即通过门户网站、报刊、通信、电视、户外广告等对补助政策进行宣传的次数。</t>
  </si>
  <si>
    <t>政策宣传次数</t>
  </si>
  <si>
    <t>次</t>
  </si>
  <si>
    <t>补助社会化发放率</t>
  </si>
  <si>
    <t>11</t>
  </si>
  <si>
    <t>反映补助资金社会化发放的比例情况。
补助社会化发放率=采用社会化发放的补助资金数/发放补助资金总额*100%</t>
  </si>
  <si>
    <t>经济效益</t>
  </si>
  <si>
    <t>降低企业成本</t>
  </si>
  <si>
    <t>元</t>
  </si>
  <si>
    <t>反映补助有效降低受助企业平均成本的情况。</t>
  </si>
  <si>
    <t>政策知晓率</t>
  </si>
  <si>
    <t>反映补助政策的宣传效果情况。
政策知晓率=调查中补助政策知晓人数/调查总人数*100%</t>
  </si>
  <si>
    <t>参会人员满意度</t>
  </si>
  <si>
    <t>06表</t>
  </si>
  <si>
    <t>2025年政府性基金预算支出预算表</t>
  </si>
  <si>
    <t>单位名称</t>
  </si>
  <si>
    <t>本年政府性基金预算支出</t>
  </si>
  <si>
    <t>注：我单位2025年无政府性基金预算支出，此表为空。</t>
  </si>
  <si>
    <t>07表</t>
  </si>
  <si>
    <t>2025年政府采购预算表</t>
  </si>
  <si>
    <t>预算项目</t>
  </si>
  <si>
    <t>采购项目</t>
  </si>
  <si>
    <t>采购品目</t>
  </si>
  <si>
    <t>计量单位</t>
  </si>
  <si>
    <t>数量</t>
  </si>
  <si>
    <t>面向中小企业预留资金</t>
  </si>
  <si>
    <t>单位名称（项目名称）</t>
  </si>
  <si>
    <t>政府性基金</t>
  </si>
  <si>
    <t>国有资本经营预算资金</t>
  </si>
  <si>
    <t>大米</t>
  </si>
  <si>
    <t>A07060102碾磨谷物及谷物加工品</t>
  </si>
  <si>
    <t>千克</t>
  </si>
  <si>
    <t>电脑采购</t>
  </si>
  <si>
    <t>台</t>
  </si>
  <si>
    <t>干菜调料（含鸡蛋、海带、花生等）</t>
  </si>
  <si>
    <t>份</t>
  </si>
  <si>
    <t>蔬菜</t>
  </si>
  <si>
    <t>其他（调料）</t>
  </si>
  <si>
    <t>复印纸</t>
  </si>
  <si>
    <t>箱</t>
  </si>
  <si>
    <t>肉类(含猪、牛、鱼等）</t>
  </si>
  <si>
    <t>米线（含卷粉、饵丝等）</t>
  </si>
  <si>
    <t>“牛奶+X”套餐</t>
  </si>
  <si>
    <t>套</t>
  </si>
  <si>
    <t>面（含面粉、面条）</t>
  </si>
  <si>
    <t>食用油</t>
  </si>
  <si>
    <t>升</t>
  </si>
  <si>
    <t>08表</t>
  </si>
  <si>
    <t>2025年政府购买服务预算表</t>
  </si>
  <si>
    <t>单位名称：澄江市学生资助管理中心</t>
  </si>
  <si>
    <t>政府购买服务项目</t>
  </si>
  <si>
    <t>政府购买服务指导性目录代码</t>
  </si>
  <si>
    <t>所属服务类别</t>
  </si>
  <si>
    <t>所属服务领域</t>
  </si>
  <si>
    <t>购买服务内容简述</t>
  </si>
  <si>
    <t>政府购买服务内容</t>
  </si>
  <si>
    <t>注：我单位2025年无政府购买服务预算支出，此表为空。</t>
  </si>
  <si>
    <t>09-1表</t>
  </si>
  <si>
    <t>2025年对下转移支付预算表</t>
  </si>
  <si>
    <t>单位名称（项目）</t>
  </si>
  <si>
    <t>地区</t>
  </si>
  <si>
    <t>凤麓街道</t>
  </si>
  <si>
    <t>龙街街道</t>
  </si>
  <si>
    <t>右所镇</t>
  </si>
  <si>
    <t>海口镇</t>
  </si>
  <si>
    <t>九村镇</t>
  </si>
  <si>
    <t>路居镇</t>
  </si>
  <si>
    <t/>
  </si>
  <si>
    <t>09-2表</t>
  </si>
  <si>
    <t>2025年对下转移支付绩效目标表</t>
  </si>
  <si>
    <t>注：我单位2025年无对下转移支付预算，此表为空。</t>
  </si>
  <si>
    <t>10表</t>
  </si>
  <si>
    <t>2025年新增资产配置表</t>
  </si>
  <si>
    <t>资产类别</t>
  </si>
  <si>
    <t>资产分类代码.名称</t>
  </si>
  <si>
    <t>资产名称</t>
  </si>
  <si>
    <t>财政部门批复数（元）</t>
  </si>
  <si>
    <t>单价</t>
  </si>
  <si>
    <t>金额</t>
  </si>
  <si>
    <t>A02 设备</t>
  </si>
  <si>
    <t>A02021120 高拍仪</t>
  </si>
  <si>
    <t>高拍仪</t>
  </si>
  <si>
    <t>A02010105 台式计算机</t>
  </si>
  <si>
    <t>贷款大厅公用办公电脑（国产电脑）</t>
  </si>
  <si>
    <t>A02021125 手写式输入设备</t>
  </si>
  <si>
    <t>签字手写屏</t>
  </si>
  <si>
    <t>11表</t>
  </si>
  <si>
    <t>2025年上级补助项目支出预算表</t>
  </si>
  <si>
    <t>经济科目部门</t>
  </si>
  <si>
    <t>经济科目名称</t>
  </si>
  <si>
    <t>上级补助</t>
  </si>
  <si>
    <t>注：我单位2025年无上级补助项目支出预算，此表为空。</t>
  </si>
  <si>
    <t>12表</t>
  </si>
  <si>
    <t>2025年部门项目中期规划预算表</t>
  </si>
  <si>
    <t>项目级次</t>
  </si>
  <si>
    <t>本级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</si>
</sst>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\-#,##0.00;;@"/>
    <numFmt numFmtId="177" formatCode="hh:mm:ss"/>
    <numFmt numFmtId="178" formatCode="yyyy\-mm\-dd"/>
    <numFmt numFmtId="179" formatCode="yyyy\-mm\-dd\ hh:mm:ss"/>
    <numFmt numFmtId="180" formatCode="#,##0;\-#,##0;;@"/>
  </numFmts>
  <fonts count="40"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</font>
    <font>
      <sz val="27"/>
      <name val="SimSun"/>
      <charset val="134"/>
    </font>
    <font>
      <sz val="10.5"/>
      <name val="SimSun"/>
      <charset val="134"/>
    </font>
    <font>
      <sz val="9"/>
      <name val="SimSun"/>
      <charset val="134"/>
    </font>
    <font>
      <sz val="10.5"/>
      <name val="宋体"/>
      <charset val="134"/>
    </font>
    <font>
      <sz val="11"/>
      <name val="宋体"/>
      <charset val="134"/>
    </font>
    <font>
      <sz val="27"/>
      <name val="宋体"/>
      <charset val="134"/>
    </font>
    <font>
      <sz val="27"/>
      <name val="Calibri"/>
      <charset val="134"/>
    </font>
    <font>
      <sz val="10"/>
      <color rgb="FF000000"/>
      <name val="宋体"/>
      <charset val="134"/>
    </font>
    <font>
      <b/>
      <sz val="22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9"/>
      <name val="宋体"/>
      <charset val="134"/>
    </font>
    <font>
      <sz val="27"/>
      <name val="Times New Roman"/>
      <charset val="134"/>
    </font>
    <font>
      <sz val="10.5"/>
      <color rgb="FF000000"/>
      <name val="SimSun"/>
      <charset val="134"/>
    </font>
    <font>
      <b/>
      <sz val="11"/>
      <name val="宋体"/>
      <charset val="134"/>
    </font>
    <font>
      <b/>
      <sz val="10.5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8"/>
      </top>
      <bottom style="thin">
        <color rgb="FF000000"/>
      </bottom>
      <diagonal/>
    </border>
    <border>
      <left/>
      <right/>
      <top style="thin">
        <color indexed="8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8"/>
      </right>
      <top style="thin">
        <color indexed="8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top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2" borderId="13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3" borderId="16" applyNumberFormat="0" applyAlignment="0" applyProtection="0">
      <alignment vertical="center"/>
    </xf>
    <xf numFmtId="0" fontId="30" fillId="4" borderId="17" applyNumberFormat="0" applyAlignment="0" applyProtection="0">
      <alignment vertical="center"/>
    </xf>
    <xf numFmtId="0" fontId="31" fillId="4" borderId="16" applyNumberFormat="0" applyAlignment="0" applyProtection="0">
      <alignment vertical="center"/>
    </xf>
    <xf numFmtId="0" fontId="32" fillId="5" borderId="18" applyNumberFormat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176" fontId="3" fillId="0" borderId="1">
      <alignment horizontal="right" vertical="center"/>
    </xf>
    <xf numFmtId="49" fontId="3" fillId="0" borderId="1">
      <alignment horizontal="left" vertical="center" wrapText="1"/>
    </xf>
    <xf numFmtId="176" fontId="3" fillId="0" borderId="1">
      <alignment horizontal="right" vertical="center"/>
    </xf>
    <xf numFmtId="177" fontId="3" fillId="0" borderId="1">
      <alignment horizontal="right" vertical="center"/>
    </xf>
    <xf numFmtId="178" fontId="3" fillId="0" borderId="1">
      <alignment horizontal="right" vertical="center"/>
    </xf>
    <xf numFmtId="179" fontId="3" fillId="0" borderId="1">
      <alignment horizontal="right" vertical="center"/>
    </xf>
    <xf numFmtId="10" fontId="3" fillId="0" borderId="1">
      <alignment horizontal="right" vertical="center"/>
    </xf>
    <xf numFmtId="180" fontId="3" fillId="0" borderId="1">
      <alignment horizontal="right" vertical="center"/>
    </xf>
    <xf numFmtId="0" fontId="3" fillId="0" borderId="0">
      <alignment vertical="top"/>
      <protection locked="0"/>
    </xf>
  </cellStyleXfs>
  <cellXfs count="104">
    <xf numFmtId="0" fontId="0" fillId="0" borderId="0" xfId="0" applyFont="1">
      <alignment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176" fontId="3" fillId="0" borderId="1" xfId="51" applyNumberFormat="1" applyFont="1" applyBorder="1">
      <alignment horizontal="right" vertical="center"/>
    </xf>
    <xf numFmtId="0" fontId="3" fillId="0" borderId="1" xfId="0" applyFont="1" applyBorder="1" applyAlignment="1">
      <alignment horizontal="center" vertical="center"/>
    </xf>
    <xf numFmtId="49" fontId="3" fillId="0" borderId="0" xfId="50" applyNumberFormat="1" applyFont="1" applyBorder="1">
      <alignment horizontal="left" vertical="center" wrapText="1"/>
    </xf>
    <xf numFmtId="49" fontId="3" fillId="0" borderId="0" xfId="50" applyNumberFormat="1" applyFont="1" applyBorder="1" applyAlignment="1">
      <alignment horizontal="right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49" fontId="5" fillId="0" borderId="1" xfId="50" applyNumberFormat="1" applyFont="1" applyBorder="1" applyAlignment="1">
      <alignment horizontal="center" vertical="center" wrapText="1"/>
    </xf>
    <xf numFmtId="49" fontId="3" fillId="0" borderId="1" xfId="50" applyNumberFormat="1" applyFont="1" applyBorder="1">
      <alignment horizontal="left" vertical="center" wrapText="1"/>
    </xf>
    <xf numFmtId="49" fontId="3" fillId="0" borderId="1" xfId="50" applyNumberFormat="1" applyFont="1" applyBorder="1" applyAlignment="1">
      <alignment horizontal="left" vertical="center" wrapText="1" indent="1"/>
    </xf>
    <xf numFmtId="49" fontId="3" fillId="0" borderId="1" xfId="50" applyNumberFormat="1" applyFont="1" applyBorder="1" applyAlignment="1">
      <alignment horizontal="center" vertical="center" wrapText="1"/>
    </xf>
    <xf numFmtId="49" fontId="9" fillId="0" borderId="0" xfId="5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49" fontId="3" fillId="0" borderId="0" xfId="50" applyNumberFormat="1" applyFont="1" applyBorder="1" applyAlignment="1">
      <alignment horizontal="center" vertical="center" wrapText="1"/>
    </xf>
    <xf numFmtId="0" fontId="3" fillId="0" borderId="0" xfId="57" applyFont="1" applyFill="1" applyBorder="1" applyAlignment="1" applyProtection="1">
      <alignment vertical="top"/>
      <protection locked="0"/>
    </xf>
    <xf numFmtId="0" fontId="2" fillId="0" borderId="0" xfId="57" applyFont="1" applyFill="1" applyBorder="1" applyAlignment="1" applyProtection="1"/>
    <xf numFmtId="0" fontId="11" fillId="0" borderId="0" xfId="57" applyFont="1" applyFill="1" applyBorder="1" applyAlignment="1" applyProtection="1"/>
    <xf numFmtId="0" fontId="11" fillId="0" borderId="0" xfId="57" applyFont="1" applyFill="1" applyBorder="1" applyAlignment="1" applyProtection="1">
      <alignment horizontal="right" vertical="center"/>
    </xf>
    <xf numFmtId="0" fontId="12" fillId="0" borderId="0" xfId="57" applyFont="1" applyFill="1" applyBorder="1" applyAlignment="1" applyProtection="1">
      <alignment horizontal="center" vertical="center" wrapText="1"/>
    </xf>
    <xf numFmtId="0" fontId="13" fillId="0" borderId="0" xfId="57" applyFont="1" applyFill="1" applyBorder="1" applyAlignment="1" applyProtection="1">
      <alignment horizontal="left" vertical="center" wrapText="1"/>
    </xf>
    <xf numFmtId="0" fontId="14" fillId="0" borderId="0" xfId="57" applyFont="1" applyFill="1" applyBorder="1" applyAlignment="1" applyProtection="1">
      <alignment wrapText="1"/>
    </xf>
    <xf numFmtId="0" fontId="11" fillId="0" borderId="0" xfId="57" applyFont="1" applyFill="1" applyBorder="1" applyAlignment="1" applyProtection="1">
      <alignment horizontal="right" wrapText="1"/>
    </xf>
    <xf numFmtId="0" fontId="2" fillId="0" borderId="0" xfId="57" applyFont="1" applyFill="1" applyBorder="1" applyAlignment="1" applyProtection="1">
      <alignment wrapText="1"/>
    </xf>
    <xf numFmtId="0" fontId="14" fillId="0" borderId="2" xfId="57" applyFont="1" applyFill="1" applyBorder="1" applyAlignment="1" applyProtection="1">
      <alignment horizontal="center" vertical="center"/>
    </xf>
    <xf numFmtId="0" fontId="14" fillId="0" borderId="3" xfId="57" applyFont="1" applyFill="1" applyBorder="1" applyAlignment="1" applyProtection="1">
      <alignment horizontal="center" vertical="center"/>
    </xf>
    <xf numFmtId="0" fontId="14" fillId="0" borderId="4" xfId="57" applyFont="1" applyFill="1" applyBorder="1" applyAlignment="1" applyProtection="1">
      <alignment horizontal="center" vertical="center"/>
    </xf>
    <xf numFmtId="0" fontId="14" fillId="0" borderId="5" xfId="57" applyFont="1" applyFill="1" applyBorder="1" applyAlignment="1" applyProtection="1">
      <alignment horizontal="center" vertical="center"/>
    </xf>
    <xf numFmtId="0" fontId="14" fillId="0" borderId="6" xfId="57" applyFont="1" applyFill="1" applyBorder="1" applyAlignment="1" applyProtection="1">
      <alignment horizontal="center" vertical="center"/>
    </xf>
    <xf numFmtId="0" fontId="14" fillId="0" borderId="7" xfId="57" applyFont="1" applyFill="1" applyBorder="1" applyAlignment="1" applyProtection="1">
      <alignment horizontal="center" vertical="center"/>
    </xf>
    <xf numFmtId="0" fontId="14" fillId="0" borderId="8" xfId="57" applyFont="1" applyFill="1" applyBorder="1" applyAlignment="1" applyProtection="1">
      <alignment horizontal="center" vertical="center"/>
    </xf>
    <xf numFmtId="0" fontId="14" fillId="0" borderId="2" xfId="57" applyFont="1" applyFill="1" applyBorder="1" applyAlignment="1" applyProtection="1">
      <alignment horizontal="center" vertical="center" wrapText="1"/>
    </xf>
    <xf numFmtId="0" fontId="14" fillId="0" borderId="9" xfId="57" applyFont="1" applyFill="1" applyBorder="1" applyAlignment="1" applyProtection="1">
      <alignment horizontal="center" vertical="center" wrapText="1"/>
    </xf>
    <xf numFmtId="0" fontId="14" fillId="0" borderId="1" xfId="57" applyFont="1" applyFill="1" applyBorder="1" applyAlignment="1" applyProtection="1">
      <alignment horizontal="center" vertical="center"/>
    </xf>
    <xf numFmtId="0" fontId="8" fillId="0" borderId="3" xfId="57" applyFont="1" applyFill="1" applyBorder="1" applyAlignment="1" applyProtection="1">
      <alignment horizontal="center" vertical="center"/>
    </xf>
    <xf numFmtId="0" fontId="13" fillId="0" borderId="1" xfId="57" applyFont="1" applyFill="1" applyBorder="1" applyAlignment="1" applyProtection="1">
      <alignment horizontal="left" vertical="center" wrapText="1"/>
    </xf>
    <xf numFmtId="0" fontId="13" fillId="0" borderId="1" xfId="57" applyFont="1" applyFill="1" applyBorder="1" applyAlignment="1" applyProtection="1">
      <alignment horizontal="right" vertical="center"/>
      <protection locked="0"/>
    </xf>
    <xf numFmtId="0" fontId="3" fillId="0" borderId="3" xfId="57" applyFont="1" applyFill="1" applyBorder="1" applyAlignment="1" applyProtection="1">
      <alignment horizontal="right" vertical="center"/>
      <protection locked="0"/>
    </xf>
    <xf numFmtId="0" fontId="13" fillId="0" borderId="1" xfId="57" applyFont="1" applyFill="1" applyBorder="1" applyAlignment="1" applyProtection="1">
      <alignment vertical="center" wrapText="1"/>
    </xf>
    <xf numFmtId="0" fontId="13" fillId="0" borderId="0" xfId="57" applyFont="1" applyFill="1" applyBorder="1" applyAlignment="1" applyProtection="1">
      <alignment horizontal="right" vertical="center"/>
      <protection locked="0"/>
    </xf>
    <xf numFmtId="0" fontId="12" fillId="0" borderId="0" xfId="57" applyFont="1" applyFill="1" applyBorder="1" applyAlignment="1" applyProtection="1">
      <alignment vertical="center" wrapText="1"/>
    </xf>
    <xf numFmtId="0" fontId="13" fillId="0" borderId="0" xfId="57" applyFont="1" applyFill="1" applyBorder="1" applyAlignment="1" applyProtection="1">
      <alignment horizontal="right"/>
      <protection locked="0"/>
    </xf>
    <xf numFmtId="0" fontId="14" fillId="0" borderId="10" xfId="57" applyFont="1" applyFill="1" applyBorder="1" applyAlignment="1" applyProtection="1">
      <alignment horizontal="center" vertical="center"/>
    </xf>
    <xf numFmtId="49" fontId="1" fillId="0" borderId="1" xfId="50" applyNumberFormat="1" applyFont="1" applyBorder="1" applyAlignment="1">
      <alignment horizontal="center" vertical="center" wrapText="1"/>
    </xf>
    <xf numFmtId="49" fontId="4" fillId="0" borderId="0" xfId="50" applyNumberFormat="1" applyFont="1" applyBorder="1" applyAlignment="1">
      <alignment horizontal="center" vertical="center" wrapText="1"/>
    </xf>
    <xf numFmtId="49" fontId="7" fillId="0" borderId="1" xfId="50" applyNumberFormat="1" applyFont="1" applyBorder="1" applyAlignment="1">
      <alignment horizontal="center" vertical="center" wrapText="1"/>
    </xf>
    <xf numFmtId="180" fontId="3" fillId="0" borderId="1" xfId="56" applyNumberFormat="1" applyFont="1" applyBorder="1" applyAlignment="1">
      <alignment horizontal="center" vertical="center" wrapText="1"/>
    </xf>
    <xf numFmtId="176" fontId="3" fillId="0" borderId="1" xfId="5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180" fontId="7" fillId="0" borderId="1" xfId="56" applyNumberFormat="1" applyFont="1" applyBorder="1" applyAlignment="1">
      <alignment horizontal="center" vertical="center" wrapText="1"/>
    </xf>
    <xf numFmtId="49" fontId="15" fillId="0" borderId="0" xfId="50" applyNumberFormat="1" applyFont="1" applyBorder="1" applyAlignment="1">
      <alignment horizontal="right" vertical="center" wrapText="1"/>
    </xf>
    <xf numFmtId="0" fontId="3" fillId="0" borderId="1" xfId="50" applyNumberFormat="1" applyFont="1" applyBorder="1">
      <alignment horizontal="left" vertical="center" wrapText="1"/>
    </xf>
    <xf numFmtId="176" fontId="3" fillId="0" borderId="1" xfId="50" applyNumberFormat="1" applyFont="1" applyBorder="1" applyAlignment="1">
      <alignment horizontal="center" vertical="center" wrapText="1"/>
    </xf>
    <xf numFmtId="49" fontId="16" fillId="0" borderId="0" xfId="50" applyNumberFormat="1" applyFont="1" applyBorder="1" applyAlignment="1">
      <alignment horizontal="center" vertical="center" wrapText="1"/>
    </xf>
    <xf numFmtId="180" fontId="5" fillId="0" borderId="1" xfId="56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right" vertical="center"/>
    </xf>
    <xf numFmtId="49" fontId="3" fillId="0" borderId="1" xfId="50" applyNumberFormat="1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left" vertical="center" wrapText="1"/>
    </xf>
    <xf numFmtId="176" fontId="3" fillId="0" borderId="1" xfId="50" applyNumberFormat="1" applyFont="1" applyBorder="1">
      <alignment horizontal="left" vertical="center" wrapText="1"/>
    </xf>
    <xf numFmtId="176" fontId="3" fillId="0" borderId="1" xfId="50" applyNumberFormat="1" applyFont="1" applyBorder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0" fontId="8" fillId="0" borderId="0" xfId="0" applyFont="1" applyAlignment="1"/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2"/>
    </xf>
    <xf numFmtId="0" fontId="18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15" fillId="0" borderId="7" xfId="0" applyFont="1" applyBorder="1" applyAlignment="1">
      <alignment horizontal="center" vertical="center"/>
    </xf>
    <xf numFmtId="176" fontId="15" fillId="0" borderId="1" xfId="0" applyNumberFormat="1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umberStyle" xfId="49"/>
    <cellStyle name="TextStyle" xfId="50"/>
    <cellStyle name="MoneyStyle" xfId="51"/>
    <cellStyle name="TimeStyle" xfId="52"/>
    <cellStyle name="DateStyle" xfId="53"/>
    <cellStyle name="DateTimeStyle" xfId="54"/>
    <cellStyle name="PercentStyle" xfId="55"/>
    <cellStyle name="IntegralNumberStyle" xfId="56"/>
    <cellStyle name="Normal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D21"/>
  <sheetViews>
    <sheetView showZeros="0" workbookViewId="0">
      <pane ySplit="1" topLeftCell="A2" activePane="bottomLeft" state="frozen"/>
      <selection/>
      <selection pane="bottomLeft" activeCell="B17" sqref="B17"/>
    </sheetView>
  </sheetViews>
  <sheetFormatPr defaultColWidth="8.85" defaultRowHeight="15" customHeight="1" outlineLevelCol="3"/>
  <cols>
    <col min="1" max="4" width="35.7083333333333" customWidth="1"/>
  </cols>
  <sheetData>
    <row r="1" customHeight="1" spans="1:4">
      <c r="A1" s="1"/>
      <c r="B1" s="1"/>
      <c r="C1" s="1"/>
      <c r="D1" s="1"/>
    </row>
    <row r="2" ht="18.75" customHeight="1" spans="1:4">
      <c r="A2" s="2"/>
      <c r="B2" s="2"/>
      <c r="C2" s="2"/>
      <c r="D2" s="6" t="s">
        <v>0</v>
      </c>
    </row>
    <row r="3" ht="45" customHeight="1" spans="1:4">
      <c r="A3" s="4" t="s">
        <v>1</v>
      </c>
      <c r="B3" s="4"/>
      <c r="C3" s="4"/>
      <c r="D3" s="4"/>
    </row>
    <row r="4" ht="18.75" customHeight="1" spans="1:4">
      <c r="A4" s="5" t="str">
        <f>"单位名称："&amp;"澄江市学生资助管理中心"</f>
        <v>单位名称：澄江市学生资助管理中心</v>
      </c>
      <c r="B4" s="5"/>
      <c r="C4" s="93"/>
      <c r="D4" s="6" t="s">
        <v>2</v>
      </c>
    </row>
    <row r="5" ht="22.5" customHeight="1" spans="1:4">
      <c r="A5" s="8" t="s">
        <v>3</v>
      </c>
      <c r="B5" s="8"/>
      <c r="C5" s="8" t="s">
        <v>4</v>
      </c>
      <c r="D5" s="8"/>
    </row>
    <row r="6" ht="18.75" customHeight="1" spans="1:4">
      <c r="A6" s="8" t="s">
        <v>5</v>
      </c>
      <c r="B6" s="8" t="s">
        <v>6</v>
      </c>
      <c r="C6" s="8" t="s">
        <v>7</v>
      </c>
      <c r="D6" s="8" t="s">
        <v>6</v>
      </c>
    </row>
    <row r="7" ht="18.75" customHeight="1" spans="1:4">
      <c r="A7" s="8"/>
      <c r="B7" s="8"/>
      <c r="C7" s="8"/>
      <c r="D7" s="8"/>
    </row>
    <row r="8" ht="22.5" customHeight="1" spans="1:4">
      <c r="A8" s="15" t="s">
        <v>8</v>
      </c>
      <c r="B8" s="17">
        <v>103.469704</v>
      </c>
      <c r="C8" s="15" t="str">
        <f>"一"&amp;"、"&amp;"教育支出"</f>
        <v>一、教育支出</v>
      </c>
      <c r="D8" s="17">
        <v>2294.080935</v>
      </c>
    </row>
    <row r="9" ht="22.5" customHeight="1" spans="1:4">
      <c r="A9" s="15" t="s">
        <v>9</v>
      </c>
      <c r="B9" s="17"/>
      <c r="C9" s="15" t="str">
        <f>"二"&amp;"、"&amp;"社会保障和就业支出"</f>
        <v>二、社会保障和就业支出</v>
      </c>
      <c r="D9" s="17">
        <v>8.5712</v>
      </c>
    </row>
    <row r="10" ht="22.5" customHeight="1" spans="1:4">
      <c r="A10" s="15" t="s">
        <v>10</v>
      </c>
      <c r="B10" s="17"/>
      <c r="C10" s="15" t="str">
        <f>"三"&amp;"、"&amp;"卫生健康支出"</f>
        <v>三、卫生健康支出</v>
      </c>
      <c r="D10" s="17">
        <v>8.479969</v>
      </c>
    </row>
    <row r="11" ht="22.5" customHeight="1" spans="1:4">
      <c r="A11" s="15" t="s">
        <v>11</v>
      </c>
      <c r="B11" s="17"/>
      <c r="C11" s="15" t="str">
        <f>"四"&amp;"、"&amp;"住房保障支出"</f>
        <v>四、住房保障支出</v>
      </c>
      <c r="D11" s="17">
        <v>8.0376</v>
      </c>
    </row>
    <row r="12" ht="22.5" customHeight="1" spans="1:4">
      <c r="A12" s="15" t="s">
        <v>12</v>
      </c>
      <c r="B12" s="17">
        <v>2215.7</v>
      </c>
      <c r="C12" s="15"/>
      <c r="D12" s="17"/>
    </row>
    <row r="13" ht="22.5" customHeight="1" spans="1:4">
      <c r="A13" s="15" t="s">
        <v>13</v>
      </c>
      <c r="B13" s="17"/>
      <c r="C13" s="15"/>
      <c r="D13" s="17"/>
    </row>
    <row r="14" ht="22.5" customHeight="1" spans="1:4">
      <c r="A14" s="15" t="s">
        <v>14</v>
      </c>
      <c r="B14" s="17"/>
      <c r="C14" s="15"/>
      <c r="D14" s="17"/>
    </row>
    <row r="15" ht="22.5" customHeight="1" spans="1:4">
      <c r="A15" s="15" t="s">
        <v>15</v>
      </c>
      <c r="B15" s="17"/>
      <c r="C15" s="15"/>
      <c r="D15" s="17"/>
    </row>
    <row r="16" ht="22.5" customHeight="1" spans="1:4">
      <c r="A16" s="94" t="s">
        <v>16</v>
      </c>
      <c r="B16" s="17"/>
      <c r="C16" s="97"/>
      <c r="D16" s="17"/>
    </row>
    <row r="17" ht="22.5" customHeight="1" spans="1:4">
      <c r="A17" s="94" t="s">
        <v>17</v>
      </c>
      <c r="B17" s="17">
        <v>2215.7</v>
      </c>
      <c r="C17" s="97"/>
      <c r="D17" s="17"/>
    </row>
    <row r="18" ht="22.5" customHeight="1" spans="1:4">
      <c r="A18" s="94"/>
      <c r="B18" s="17"/>
      <c r="C18" s="97"/>
      <c r="D18" s="17"/>
    </row>
    <row r="19" ht="22.5" customHeight="1" spans="1:4">
      <c r="A19" s="95" t="s">
        <v>18</v>
      </c>
      <c r="B19" s="96">
        <v>2319.169704</v>
      </c>
      <c r="C19" s="97" t="s">
        <v>19</v>
      </c>
      <c r="D19" s="96">
        <v>2319.169704</v>
      </c>
    </row>
    <row r="20" ht="22.5" customHeight="1" spans="1:4">
      <c r="A20" s="94" t="s">
        <v>20</v>
      </c>
      <c r="B20" s="17"/>
      <c r="C20" s="15" t="s">
        <v>21</v>
      </c>
      <c r="D20" s="75"/>
    </row>
    <row r="21" ht="22.5" customHeight="1" spans="1:4">
      <c r="A21" s="95" t="s">
        <v>22</v>
      </c>
      <c r="B21" s="96">
        <v>2319.169704</v>
      </c>
      <c r="C21" s="97" t="s">
        <v>23</v>
      </c>
      <c r="D21" s="96">
        <v>2319.169704</v>
      </c>
    </row>
  </sheetData>
  <mergeCells count="8">
    <mergeCell ref="A3:D3"/>
    <mergeCell ref="A4:B4"/>
    <mergeCell ref="A5:B5"/>
    <mergeCell ref="C5:D5"/>
    <mergeCell ref="A6:A7"/>
    <mergeCell ref="B6:B7"/>
    <mergeCell ref="C6:C7"/>
    <mergeCell ref="D6:D7"/>
  </mergeCells>
  <pageMargins left="0.75" right="0.75" top="1" bottom="1" header="0.5" footer="0.5"/>
  <pageSetup paperSize="1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T10"/>
  <sheetViews>
    <sheetView showZeros="0" workbookViewId="0">
      <pane ySplit="1" topLeftCell="A2" activePane="bottomLeft" state="frozen"/>
      <selection/>
      <selection pane="bottomLeft" activeCell="B17" sqref="B17"/>
    </sheetView>
  </sheetViews>
  <sheetFormatPr defaultColWidth="8.85" defaultRowHeight="15" customHeight="1"/>
  <cols>
    <col min="1" max="1" width="25.275" customWidth="1"/>
    <col min="2" max="2" width="29.9833333333333" customWidth="1"/>
    <col min="3" max="20" width="17.1416666666667" customWidth="1"/>
  </cols>
  <sheetData>
    <row r="1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8.75" customHeight="1" spans="1:20">
      <c r="A2" s="2"/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 t="s">
        <v>24</v>
      </c>
    </row>
    <row r="3" ht="37.5" customHeight="1" spans="1:20">
      <c r="A3" s="4" t="s">
        <v>25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ht="18.75" customHeight="1" spans="1:20">
      <c r="A4" s="5" t="str">
        <f>"单位名称："&amp;"澄江市学生资助管理中心"</f>
        <v>单位名称：澄江市学生资助管理中心</v>
      </c>
      <c r="B4" s="5"/>
      <c r="C4" s="5"/>
      <c r="D4" s="5"/>
      <c r="E4" s="81"/>
      <c r="F4" s="81"/>
      <c r="G4" s="81"/>
      <c r="H4" s="81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 t="s">
        <v>26</v>
      </c>
    </row>
    <row r="5" ht="18.75" customHeight="1" spans="1:20">
      <c r="A5" s="13" t="s">
        <v>27</v>
      </c>
      <c r="B5" s="98" t="s">
        <v>28</v>
      </c>
      <c r="C5" s="98" t="s">
        <v>29</v>
      </c>
      <c r="D5" s="98" t="s">
        <v>30</v>
      </c>
      <c r="E5" s="98"/>
      <c r="F5" s="98"/>
      <c r="G5" s="98"/>
      <c r="H5" s="98"/>
      <c r="I5" s="98"/>
      <c r="J5" s="101"/>
      <c r="K5" s="101"/>
      <c r="L5" s="101"/>
      <c r="M5" s="101"/>
      <c r="N5" s="101"/>
      <c r="O5" s="98" t="s">
        <v>20</v>
      </c>
      <c r="P5" s="98"/>
      <c r="Q5" s="98"/>
      <c r="R5" s="98"/>
      <c r="S5" s="98"/>
      <c r="T5" s="98"/>
    </row>
    <row r="6" ht="18.75" customHeight="1" spans="1:20">
      <c r="A6" s="13"/>
      <c r="B6" s="98"/>
      <c r="C6" s="98"/>
      <c r="D6" s="99" t="s">
        <v>31</v>
      </c>
      <c r="E6" s="99" t="s">
        <v>32</v>
      </c>
      <c r="F6" s="99" t="s">
        <v>33</v>
      </c>
      <c r="G6" s="99" t="s">
        <v>34</v>
      </c>
      <c r="H6" s="99" t="s">
        <v>35</v>
      </c>
      <c r="I6" s="102" t="s">
        <v>36</v>
      </c>
      <c r="J6" s="103"/>
      <c r="K6" s="103"/>
      <c r="L6" s="103"/>
      <c r="M6" s="103"/>
      <c r="N6" s="103"/>
      <c r="O6" s="102" t="s">
        <v>31</v>
      </c>
      <c r="P6" s="102" t="s">
        <v>32</v>
      </c>
      <c r="Q6" s="102" t="s">
        <v>33</v>
      </c>
      <c r="R6" s="102" t="s">
        <v>34</v>
      </c>
      <c r="S6" s="102" t="s">
        <v>35</v>
      </c>
      <c r="T6" s="102" t="s">
        <v>36</v>
      </c>
    </row>
    <row r="7" ht="18.75" customHeight="1" spans="1:20">
      <c r="A7" s="13"/>
      <c r="B7" s="98"/>
      <c r="C7" s="98"/>
      <c r="D7" s="99"/>
      <c r="E7" s="99"/>
      <c r="F7" s="99"/>
      <c r="G7" s="99"/>
      <c r="H7" s="99"/>
      <c r="I7" s="102" t="s">
        <v>31</v>
      </c>
      <c r="J7" s="102" t="s">
        <v>37</v>
      </c>
      <c r="K7" s="102" t="s">
        <v>38</v>
      </c>
      <c r="L7" s="102" t="s">
        <v>39</v>
      </c>
      <c r="M7" s="102" t="s">
        <v>40</v>
      </c>
      <c r="N7" s="102" t="s">
        <v>41</v>
      </c>
      <c r="O7" s="102"/>
      <c r="P7" s="102"/>
      <c r="Q7" s="102"/>
      <c r="R7" s="102"/>
      <c r="S7" s="102"/>
      <c r="T7" s="102"/>
    </row>
    <row r="8" ht="18.75" customHeight="1" spans="1:20">
      <c r="A8" s="100" t="s">
        <v>42</v>
      </c>
      <c r="B8" s="14" t="s">
        <v>43</v>
      </c>
      <c r="C8" s="14" t="s">
        <v>44</v>
      </c>
      <c r="D8" s="14" t="s">
        <v>45</v>
      </c>
      <c r="E8" s="100" t="s">
        <v>46</v>
      </c>
      <c r="F8" s="14" t="s">
        <v>47</v>
      </c>
      <c r="G8" s="14" t="s">
        <v>48</v>
      </c>
      <c r="H8" s="100" t="s">
        <v>49</v>
      </c>
      <c r="I8" s="14" t="s">
        <v>50</v>
      </c>
      <c r="J8" s="14">
        <v>10</v>
      </c>
      <c r="K8" s="14">
        <v>11</v>
      </c>
      <c r="L8" s="14">
        <v>12</v>
      </c>
      <c r="M8" s="14">
        <v>13</v>
      </c>
      <c r="N8" s="14">
        <v>14</v>
      </c>
      <c r="O8" s="14">
        <v>15</v>
      </c>
      <c r="P8" s="14">
        <v>16</v>
      </c>
      <c r="Q8" s="14">
        <v>17</v>
      </c>
      <c r="R8" s="14">
        <v>18</v>
      </c>
      <c r="S8" s="14">
        <v>19</v>
      </c>
      <c r="T8" s="14">
        <v>20</v>
      </c>
    </row>
    <row r="9" ht="20.25" customHeight="1" spans="1:20">
      <c r="A9" s="16" t="s">
        <v>51</v>
      </c>
      <c r="B9" s="16" t="s">
        <v>52</v>
      </c>
      <c r="C9" s="17">
        <v>2319.169704</v>
      </c>
      <c r="D9" s="17">
        <v>103.469704</v>
      </c>
      <c r="E9" s="17">
        <v>103.469704</v>
      </c>
      <c r="F9" s="17"/>
      <c r="G9" s="17"/>
      <c r="H9" s="17"/>
      <c r="I9" s="17">
        <v>2215.7</v>
      </c>
      <c r="J9" s="17"/>
      <c r="K9" s="17"/>
      <c r="L9" s="17"/>
      <c r="M9" s="17"/>
      <c r="N9" s="17">
        <v>2215.7</v>
      </c>
      <c r="O9" s="17"/>
      <c r="P9" s="17"/>
      <c r="Q9" s="17"/>
      <c r="R9" s="17"/>
      <c r="S9" s="17"/>
      <c r="T9" s="17"/>
    </row>
    <row r="10" ht="20.25" customHeight="1" spans="1:20">
      <c r="A10" s="74" t="s">
        <v>29</v>
      </c>
      <c r="B10" s="74"/>
      <c r="C10" s="17">
        <v>2319.169704</v>
      </c>
      <c r="D10" s="17">
        <v>103.469704</v>
      </c>
      <c r="E10" s="17">
        <v>103.469704</v>
      </c>
      <c r="F10" s="17"/>
      <c r="G10" s="17"/>
      <c r="H10" s="17"/>
      <c r="I10" s="17">
        <v>2215.7</v>
      </c>
      <c r="J10" s="17"/>
      <c r="K10" s="17"/>
      <c r="L10" s="17"/>
      <c r="M10" s="17"/>
      <c r="N10" s="17">
        <v>2215.7</v>
      </c>
      <c r="O10" s="17"/>
      <c r="P10" s="17"/>
      <c r="Q10" s="17"/>
      <c r="R10" s="17"/>
      <c r="S10" s="17"/>
      <c r="T10" s="17"/>
    </row>
  </sheetData>
  <mergeCells count="20">
    <mergeCell ref="A3:T3"/>
    <mergeCell ref="A4:D4"/>
    <mergeCell ref="D5:N5"/>
    <mergeCell ref="O5:T5"/>
    <mergeCell ref="I6:N6"/>
    <mergeCell ref="A10:B10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  <mergeCell ref="T6:T7"/>
  </mergeCells>
  <pageMargins left="0.75" right="0.75" top="1" bottom="1" header="0.5" footer="0.5"/>
  <pageSetup paperSize="1" pageOrder="overThenDown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O27"/>
  <sheetViews>
    <sheetView showZeros="0" workbookViewId="0">
      <pane ySplit="1" topLeftCell="A2" activePane="bottomLeft" state="frozen"/>
      <selection/>
      <selection pane="bottomLeft" activeCell="B14" sqref="B14"/>
    </sheetView>
  </sheetViews>
  <sheetFormatPr defaultColWidth="8.85" defaultRowHeight="15" customHeight="1"/>
  <cols>
    <col min="1" max="1" width="21.55" customWidth="1"/>
    <col min="2" max="2" width="28.575" customWidth="1"/>
    <col min="3" max="15" width="17.1416666666667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customHeight="1" spans="1:15">
      <c r="A2" s="2"/>
      <c r="B2" s="2"/>
      <c r="C2" s="2"/>
      <c r="D2" s="2"/>
      <c r="E2" s="2"/>
      <c r="F2" s="2"/>
      <c r="G2" s="2"/>
      <c r="H2" s="2"/>
      <c r="I2" s="2"/>
      <c r="J2" s="3"/>
      <c r="K2" s="3"/>
      <c r="L2" s="3"/>
      <c r="M2" s="3"/>
      <c r="N2" s="3"/>
      <c r="O2" s="3" t="s">
        <v>53</v>
      </c>
    </row>
    <row r="3" ht="37.5" customHeight="1" spans="1:15">
      <c r="A3" s="4" t="s">
        <v>54</v>
      </c>
      <c r="B3" s="4"/>
      <c r="C3" s="4"/>
      <c r="D3" s="4"/>
      <c r="E3" s="4"/>
      <c r="F3" s="4"/>
      <c r="G3" s="4"/>
      <c r="H3" s="4"/>
      <c r="I3" s="4"/>
      <c r="J3" s="4"/>
      <c r="K3" s="80"/>
      <c r="L3" s="80"/>
      <c r="M3" s="80"/>
      <c r="N3" s="80"/>
      <c r="O3" s="80"/>
    </row>
    <row r="4" ht="18.75" customHeight="1" spans="1:15">
      <c r="A4" s="70" t="str">
        <f>"单位名称："&amp;"澄江市学生资助管理中心"</f>
        <v>单位名称：澄江市学生资助管理中心</v>
      </c>
      <c r="B4" s="70"/>
      <c r="C4" s="70"/>
      <c r="D4" s="70"/>
      <c r="E4" s="70"/>
      <c r="F4" s="70"/>
      <c r="G4" s="70"/>
      <c r="H4" s="70"/>
      <c r="I4" s="70"/>
      <c r="J4" s="3"/>
      <c r="K4" s="3"/>
      <c r="L4" s="3"/>
      <c r="M4" s="3"/>
      <c r="N4" s="3"/>
      <c r="O4" s="3" t="s">
        <v>26</v>
      </c>
    </row>
    <row r="5" ht="18.75" customHeight="1" spans="1:15">
      <c r="A5" s="13" t="s">
        <v>55</v>
      </c>
      <c r="B5" s="13" t="s">
        <v>56</v>
      </c>
      <c r="C5" s="73" t="s">
        <v>29</v>
      </c>
      <c r="D5" s="73" t="s">
        <v>32</v>
      </c>
      <c r="E5" s="73"/>
      <c r="F5" s="73"/>
      <c r="G5" s="13" t="s">
        <v>33</v>
      </c>
      <c r="H5" s="73" t="s">
        <v>34</v>
      </c>
      <c r="I5" s="13" t="s">
        <v>57</v>
      </c>
      <c r="J5" s="73" t="s">
        <v>36</v>
      </c>
      <c r="K5" s="73"/>
      <c r="L5" s="73"/>
      <c r="M5" s="73"/>
      <c r="N5" s="73"/>
      <c r="O5" s="73"/>
    </row>
    <row r="6" ht="18.75" customHeight="1" spans="1:15">
      <c r="A6" s="13"/>
      <c r="B6" s="13"/>
      <c r="C6" s="73"/>
      <c r="D6" s="73" t="s">
        <v>31</v>
      </c>
      <c r="E6" s="73" t="s">
        <v>58</v>
      </c>
      <c r="F6" s="73" t="s">
        <v>59</v>
      </c>
      <c r="G6" s="13"/>
      <c r="H6" s="73"/>
      <c r="I6" s="13"/>
      <c r="J6" s="73" t="s">
        <v>31</v>
      </c>
      <c r="K6" s="73" t="s">
        <v>60</v>
      </c>
      <c r="L6" s="14" t="s">
        <v>61</v>
      </c>
      <c r="M6" s="14" t="s">
        <v>62</v>
      </c>
      <c r="N6" s="14" t="s">
        <v>63</v>
      </c>
      <c r="O6" s="14" t="s">
        <v>64</v>
      </c>
    </row>
    <row r="7" ht="18.75" customHeight="1" spans="1:15">
      <c r="A7" s="14" t="s">
        <v>42</v>
      </c>
      <c r="B7" s="14" t="s">
        <v>43</v>
      </c>
      <c r="C7" s="14" t="s">
        <v>44</v>
      </c>
      <c r="D7" s="14" t="s">
        <v>45</v>
      </c>
      <c r="E7" s="14" t="s">
        <v>46</v>
      </c>
      <c r="F7" s="14" t="s">
        <v>47</v>
      </c>
      <c r="G7" s="14" t="s">
        <v>48</v>
      </c>
      <c r="H7" s="14" t="s">
        <v>49</v>
      </c>
      <c r="I7" s="14" t="s">
        <v>50</v>
      </c>
      <c r="J7" s="14" t="s">
        <v>65</v>
      </c>
      <c r="K7" s="14">
        <v>11</v>
      </c>
      <c r="L7" s="14">
        <v>12</v>
      </c>
      <c r="M7" s="14">
        <v>13</v>
      </c>
      <c r="N7" s="14">
        <v>14</v>
      </c>
      <c r="O7" s="14">
        <v>15</v>
      </c>
    </row>
    <row r="8" ht="20.25" customHeight="1" spans="1:15">
      <c r="A8" s="16" t="s">
        <v>66</v>
      </c>
      <c r="B8" s="16" t="s">
        <v>67</v>
      </c>
      <c r="C8" s="17">
        <v>2294.080935</v>
      </c>
      <c r="D8" s="17">
        <v>78.380935</v>
      </c>
      <c r="E8" s="17">
        <v>64.380935</v>
      </c>
      <c r="F8" s="17">
        <v>14</v>
      </c>
      <c r="G8" s="17"/>
      <c r="H8" s="17"/>
      <c r="I8" s="17"/>
      <c r="J8" s="17">
        <v>2215.7</v>
      </c>
      <c r="K8" s="17"/>
      <c r="L8" s="17"/>
      <c r="M8" s="17"/>
      <c r="N8" s="17"/>
      <c r="O8" s="17">
        <v>2215.7</v>
      </c>
    </row>
    <row r="9" ht="20.25" customHeight="1" spans="1:15">
      <c r="A9" s="91" t="s">
        <v>68</v>
      </c>
      <c r="B9" s="91" t="s">
        <v>69</v>
      </c>
      <c r="C9" s="17">
        <v>64.380935</v>
      </c>
      <c r="D9" s="17">
        <v>64.380935</v>
      </c>
      <c r="E9" s="17">
        <v>64.380935</v>
      </c>
      <c r="F9" s="17"/>
      <c r="G9" s="17"/>
      <c r="H9" s="17"/>
      <c r="I9" s="17"/>
      <c r="J9" s="17"/>
      <c r="K9" s="17"/>
      <c r="L9" s="17"/>
      <c r="M9" s="17"/>
      <c r="N9" s="17"/>
      <c r="O9" s="17"/>
    </row>
    <row r="10" ht="20.25" customHeight="1" spans="1:15">
      <c r="A10" s="92" t="s">
        <v>70</v>
      </c>
      <c r="B10" s="92" t="s">
        <v>71</v>
      </c>
      <c r="C10" s="17">
        <v>64.380935</v>
      </c>
      <c r="D10" s="17">
        <v>64.380935</v>
      </c>
      <c r="E10" s="17">
        <v>64.380935</v>
      </c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ht="20.25" customHeight="1" spans="1:15">
      <c r="A11" s="91" t="s">
        <v>72</v>
      </c>
      <c r="B11" s="91" t="s">
        <v>73</v>
      </c>
      <c r="C11" s="17">
        <v>2215.7</v>
      </c>
      <c r="D11" s="17"/>
      <c r="E11" s="17"/>
      <c r="F11" s="17"/>
      <c r="G11" s="17"/>
      <c r="H11" s="17"/>
      <c r="I11" s="17"/>
      <c r="J11" s="17">
        <v>2215.7</v>
      </c>
      <c r="K11" s="17"/>
      <c r="L11" s="17"/>
      <c r="M11" s="17"/>
      <c r="N11" s="17"/>
      <c r="O11" s="17">
        <v>2215.7</v>
      </c>
    </row>
    <row r="12" ht="20.25" customHeight="1" spans="1:15">
      <c r="A12" s="92" t="s">
        <v>74</v>
      </c>
      <c r="B12" s="92" t="s">
        <v>75</v>
      </c>
      <c r="C12" s="17">
        <v>2215.7</v>
      </c>
      <c r="D12" s="17"/>
      <c r="E12" s="17"/>
      <c r="F12" s="17"/>
      <c r="G12" s="17"/>
      <c r="H12" s="17"/>
      <c r="I12" s="17"/>
      <c r="J12" s="17">
        <v>2215.7</v>
      </c>
      <c r="K12" s="17"/>
      <c r="L12" s="17"/>
      <c r="M12" s="17"/>
      <c r="N12" s="17"/>
      <c r="O12" s="17">
        <v>2215.7</v>
      </c>
    </row>
    <row r="13" ht="20.25" customHeight="1" spans="1:15">
      <c r="A13" s="91" t="s">
        <v>76</v>
      </c>
      <c r="B13" s="91" t="s">
        <v>77</v>
      </c>
      <c r="C13" s="17">
        <v>14</v>
      </c>
      <c r="D13" s="17">
        <v>14</v>
      </c>
      <c r="E13" s="17"/>
      <c r="F13" s="17">
        <v>14</v>
      </c>
      <c r="G13" s="17"/>
      <c r="H13" s="17"/>
      <c r="I13" s="17"/>
      <c r="J13" s="17"/>
      <c r="K13" s="17"/>
      <c r="L13" s="17"/>
      <c r="M13" s="17"/>
      <c r="N13" s="17"/>
      <c r="O13" s="17"/>
    </row>
    <row r="14" ht="20.25" customHeight="1" spans="1:15">
      <c r="A14" s="92" t="s">
        <v>78</v>
      </c>
      <c r="B14" s="92" t="s">
        <v>77</v>
      </c>
      <c r="C14" s="17">
        <v>14</v>
      </c>
      <c r="D14" s="17">
        <v>14</v>
      </c>
      <c r="E14" s="17"/>
      <c r="F14" s="17">
        <v>14</v>
      </c>
      <c r="G14" s="17"/>
      <c r="H14" s="17"/>
      <c r="I14" s="17"/>
      <c r="J14" s="17"/>
      <c r="K14" s="17"/>
      <c r="L14" s="17"/>
      <c r="M14" s="17"/>
      <c r="N14" s="17"/>
      <c r="O14" s="17"/>
    </row>
    <row r="15" ht="20.25" customHeight="1" spans="1:15">
      <c r="A15" s="16" t="s">
        <v>79</v>
      </c>
      <c r="B15" s="16" t="s">
        <v>80</v>
      </c>
      <c r="C15" s="17">
        <v>8.5712</v>
      </c>
      <c r="D15" s="17">
        <v>8.5712</v>
      </c>
      <c r="E15" s="17">
        <v>8.5712</v>
      </c>
      <c r="F15" s="17"/>
      <c r="G15" s="17"/>
      <c r="H15" s="17"/>
      <c r="I15" s="17"/>
      <c r="J15" s="17"/>
      <c r="K15" s="17"/>
      <c r="L15" s="17"/>
      <c r="M15" s="17"/>
      <c r="N15" s="17"/>
      <c r="O15" s="17"/>
    </row>
    <row r="16" ht="20.25" customHeight="1" spans="1:15">
      <c r="A16" s="91" t="s">
        <v>81</v>
      </c>
      <c r="B16" s="91" t="s">
        <v>82</v>
      </c>
      <c r="C16" s="17">
        <v>8.5712</v>
      </c>
      <c r="D16" s="17">
        <v>8.5712</v>
      </c>
      <c r="E16" s="17">
        <v>8.5712</v>
      </c>
      <c r="F16" s="17"/>
      <c r="G16" s="17"/>
      <c r="H16" s="17"/>
      <c r="I16" s="17"/>
      <c r="J16" s="17"/>
      <c r="K16" s="17"/>
      <c r="L16" s="17"/>
      <c r="M16" s="17"/>
      <c r="N16" s="17"/>
      <c r="O16" s="17"/>
    </row>
    <row r="17" ht="20.25" customHeight="1" spans="1:15">
      <c r="A17" s="92" t="s">
        <v>83</v>
      </c>
      <c r="B17" s="92" t="s">
        <v>84</v>
      </c>
      <c r="C17" s="17">
        <v>8.5712</v>
      </c>
      <c r="D17" s="17">
        <v>8.5712</v>
      </c>
      <c r="E17" s="17">
        <v>8.5712</v>
      </c>
      <c r="F17" s="17"/>
      <c r="G17" s="17"/>
      <c r="H17" s="17"/>
      <c r="I17" s="17"/>
      <c r="J17" s="17"/>
      <c r="K17" s="17"/>
      <c r="L17" s="17"/>
      <c r="M17" s="17"/>
      <c r="N17" s="17"/>
      <c r="O17" s="17"/>
    </row>
    <row r="18" ht="20.25" customHeight="1" spans="1:15">
      <c r="A18" s="16" t="s">
        <v>85</v>
      </c>
      <c r="B18" s="16" t="s">
        <v>86</v>
      </c>
      <c r="C18" s="17">
        <v>8.479969</v>
      </c>
      <c r="D18" s="17">
        <v>8.479969</v>
      </c>
      <c r="E18" s="17">
        <v>8.479969</v>
      </c>
      <c r="F18" s="17"/>
      <c r="G18" s="17"/>
      <c r="H18" s="17"/>
      <c r="I18" s="17"/>
      <c r="J18" s="17"/>
      <c r="K18" s="17"/>
      <c r="L18" s="17"/>
      <c r="M18" s="17"/>
      <c r="N18" s="17"/>
      <c r="O18" s="17"/>
    </row>
    <row r="19" ht="20.25" customHeight="1" spans="1:15">
      <c r="A19" s="91" t="s">
        <v>87</v>
      </c>
      <c r="B19" s="91" t="s">
        <v>88</v>
      </c>
      <c r="C19" s="17">
        <v>8.479969</v>
      </c>
      <c r="D19" s="17">
        <v>8.479969</v>
      </c>
      <c r="E19" s="17">
        <v>8.479969</v>
      </c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ht="20.25" customHeight="1" spans="1:15">
      <c r="A20" s="92" t="s">
        <v>89</v>
      </c>
      <c r="B20" s="92" t="s">
        <v>90</v>
      </c>
      <c r="C20" s="17">
        <v>4.802015</v>
      </c>
      <c r="D20" s="17">
        <v>4.802015</v>
      </c>
      <c r="E20" s="17">
        <v>4.802015</v>
      </c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ht="20.25" customHeight="1" spans="1:15">
      <c r="A21" s="92" t="s">
        <v>91</v>
      </c>
      <c r="B21" s="92" t="s">
        <v>92</v>
      </c>
      <c r="C21" s="17">
        <v>3.273674</v>
      </c>
      <c r="D21" s="17">
        <v>3.273674</v>
      </c>
      <c r="E21" s="17">
        <v>3.273674</v>
      </c>
      <c r="F21" s="17"/>
      <c r="G21" s="17"/>
      <c r="H21" s="17"/>
      <c r="I21" s="17"/>
      <c r="J21" s="17"/>
      <c r="K21" s="17"/>
      <c r="L21" s="17"/>
      <c r="M21" s="17"/>
      <c r="N21" s="17"/>
      <c r="O21" s="17"/>
    </row>
    <row r="22" ht="20.25" customHeight="1" spans="1:15">
      <c r="A22" s="92" t="s">
        <v>93</v>
      </c>
      <c r="B22" s="92" t="s">
        <v>94</v>
      </c>
      <c r="C22" s="17">
        <v>0.40428</v>
      </c>
      <c r="D22" s="17">
        <v>0.40428</v>
      </c>
      <c r="E22" s="17">
        <v>0.40428</v>
      </c>
      <c r="F22" s="17"/>
      <c r="G22" s="17"/>
      <c r="H22" s="17"/>
      <c r="I22" s="17"/>
      <c r="J22" s="17"/>
      <c r="K22" s="17"/>
      <c r="L22" s="17"/>
      <c r="M22" s="17"/>
      <c r="N22" s="17"/>
      <c r="O22" s="17"/>
    </row>
    <row r="23" ht="20.25" customHeight="1" spans="1:15">
      <c r="A23" s="16" t="s">
        <v>95</v>
      </c>
      <c r="B23" s="16" t="s">
        <v>96</v>
      </c>
      <c r="C23" s="17">
        <v>8.0376</v>
      </c>
      <c r="D23" s="17">
        <v>8.0376</v>
      </c>
      <c r="E23" s="17">
        <v>8.0376</v>
      </c>
      <c r="F23" s="17"/>
      <c r="G23" s="17"/>
      <c r="H23" s="17"/>
      <c r="I23" s="17"/>
      <c r="J23" s="17"/>
      <c r="K23" s="17"/>
      <c r="L23" s="17"/>
      <c r="M23" s="17"/>
      <c r="N23" s="17"/>
      <c r="O23" s="17"/>
    </row>
    <row r="24" ht="20.25" customHeight="1" spans="1:15">
      <c r="A24" s="91" t="s">
        <v>97</v>
      </c>
      <c r="B24" s="91" t="s">
        <v>98</v>
      </c>
      <c r="C24" s="17">
        <v>8.0376</v>
      </c>
      <c r="D24" s="17">
        <v>8.0376</v>
      </c>
      <c r="E24" s="17">
        <v>8.0376</v>
      </c>
      <c r="F24" s="17"/>
      <c r="G24" s="17"/>
      <c r="H24" s="17"/>
      <c r="I24" s="17"/>
      <c r="J24" s="17"/>
      <c r="K24" s="17"/>
      <c r="L24" s="17"/>
      <c r="M24" s="17"/>
      <c r="N24" s="17"/>
      <c r="O24" s="17"/>
    </row>
    <row r="25" ht="20.25" customHeight="1" spans="1:15">
      <c r="A25" s="92" t="s">
        <v>99</v>
      </c>
      <c r="B25" s="92" t="s">
        <v>100</v>
      </c>
      <c r="C25" s="17">
        <v>6.9756</v>
      </c>
      <c r="D25" s="17">
        <v>6.9756</v>
      </c>
      <c r="E25" s="17">
        <v>6.9756</v>
      </c>
      <c r="F25" s="17"/>
      <c r="G25" s="17"/>
      <c r="H25" s="17"/>
      <c r="I25" s="17"/>
      <c r="J25" s="17"/>
      <c r="K25" s="17"/>
      <c r="L25" s="17"/>
      <c r="M25" s="17"/>
      <c r="N25" s="17"/>
      <c r="O25" s="17"/>
    </row>
    <row r="26" ht="20.25" customHeight="1" spans="1:15">
      <c r="A26" s="92" t="s">
        <v>101</v>
      </c>
      <c r="B26" s="92" t="s">
        <v>102</v>
      </c>
      <c r="C26" s="17">
        <v>1.062</v>
      </c>
      <c r="D26" s="17">
        <v>1.062</v>
      </c>
      <c r="E26" s="17">
        <v>1.062</v>
      </c>
      <c r="F26" s="17"/>
      <c r="G26" s="17"/>
      <c r="H26" s="17"/>
      <c r="I26" s="17"/>
      <c r="J26" s="17"/>
      <c r="K26" s="17"/>
      <c r="L26" s="17"/>
      <c r="M26" s="17"/>
      <c r="N26" s="17"/>
      <c r="O26" s="17"/>
    </row>
    <row r="27" ht="20.25" customHeight="1" spans="1:15">
      <c r="A27" s="74" t="s">
        <v>103</v>
      </c>
      <c r="B27" s="74"/>
      <c r="C27" s="17">
        <v>2319.169704</v>
      </c>
      <c r="D27" s="17">
        <v>103.469704</v>
      </c>
      <c r="E27" s="17">
        <v>89.469704</v>
      </c>
      <c r="F27" s="17">
        <v>14</v>
      </c>
      <c r="G27" s="17"/>
      <c r="H27" s="17"/>
      <c r="I27" s="17"/>
      <c r="J27" s="17">
        <v>2215.7</v>
      </c>
      <c r="K27" s="17"/>
      <c r="L27" s="17"/>
      <c r="M27" s="17"/>
      <c r="N27" s="17"/>
      <c r="O27" s="17">
        <v>2215.7</v>
      </c>
    </row>
  </sheetData>
  <mergeCells count="11">
    <mergeCell ref="A3:O3"/>
    <mergeCell ref="A4:I4"/>
    <mergeCell ref="D5:F5"/>
    <mergeCell ref="J5:O5"/>
    <mergeCell ref="A27:B27"/>
    <mergeCell ref="A5:A6"/>
    <mergeCell ref="B5:B6"/>
    <mergeCell ref="C5:C6"/>
    <mergeCell ref="G5:G6"/>
    <mergeCell ref="H5:H6"/>
    <mergeCell ref="I5:I6"/>
  </mergeCells>
  <pageMargins left="0.75" right="0.75" top="1" bottom="1" header="0.5" footer="0.5"/>
  <pageSetup paperSize="1" pageOrder="overThenDown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D17"/>
  <sheetViews>
    <sheetView showZeros="0" workbookViewId="0">
      <pane ySplit="1" topLeftCell="A2" activePane="bottomLeft" state="frozen"/>
      <selection/>
      <selection pane="bottomLeft" activeCell="B17" sqref="B17"/>
    </sheetView>
  </sheetViews>
  <sheetFormatPr defaultColWidth="8.85" defaultRowHeight="15" customHeight="1" outlineLevelCol="3"/>
  <cols>
    <col min="1" max="4" width="35.7083333333333" customWidth="1"/>
  </cols>
  <sheetData>
    <row r="1" customHeight="1" spans="1:4">
      <c r="A1" s="1"/>
      <c r="B1" s="1"/>
      <c r="C1" s="1"/>
      <c r="D1" s="1"/>
    </row>
    <row r="2" ht="18.75" customHeight="1" spans="1:4">
      <c r="A2" s="2"/>
      <c r="B2" s="2"/>
      <c r="C2" s="2"/>
      <c r="D2" s="6" t="s">
        <v>104</v>
      </c>
    </row>
    <row r="3" ht="45" customHeight="1" spans="1:4">
      <c r="A3" s="4" t="s">
        <v>105</v>
      </c>
      <c r="B3" s="4"/>
      <c r="C3" s="4"/>
      <c r="D3" s="4"/>
    </row>
    <row r="4" ht="18.75" customHeight="1" spans="1:4">
      <c r="A4" s="5" t="str">
        <f>"单位名称："&amp;"澄江市学生资助管理中心"</f>
        <v>单位名称：澄江市学生资助管理中心</v>
      </c>
      <c r="B4" s="5"/>
      <c r="C4" s="93"/>
      <c r="D4" s="6" t="s">
        <v>2</v>
      </c>
    </row>
    <row r="5" ht="22.5" customHeight="1" spans="1:4">
      <c r="A5" s="8" t="s">
        <v>3</v>
      </c>
      <c r="B5" s="8"/>
      <c r="C5" s="8" t="s">
        <v>4</v>
      </c>
      <c r="D5" s="8"/>
    </row>
    <row r="6" ht="18.75" customHeight="1" spans="1:4">
      <c r="A6" s="8" t="s">
        <v>5</v>
      </c>
      <c r="B6" s="8" t="s">
        <v>106</v>
      </c>
      <c r="C6" s="8" t="s">
        <v>107</v>
      </c>
      <c r="D6" s="8" t="s">
        <v>106</v>
      </c>
    </row>
    <row r="7" ht="18.75" customHeight="1" spans="1:4">
      <c r="A7" s="8"/>
      <c r="B7" s="8"/>
      <c r="C7" s="8"/>
      <c r="D7" s="8"/>
    </row>
    <row r="8" ht="22.5" customHeight="1" spans="1:4">
      <c r="A8" s="15" t="s">
        <v>108</v>
      </c>
      <c r="B8" s="17">
        <v>103.469704</v>
      </c>
      <c r="C8" s="15" t="s">
        <v>109</v>
      </c>
      <c r="D8" s="17">
        <v>103.469704</v>
      </c>
    </row>
    <row r="9" ht="22.5" customHeight="1" spans="1:4">
      <c r="A9" s="15" t="s">
        <v>110</v>
      </c>
      <c r="B9" s="17">
        <v>103.469704</v>
      </c>
      <c r="C9" s="15" t="str">
        <f>"（"&amp;"一"&amp;"）"&amp;"教育支出"</f>
        <v>（一）教育支出</v>
      </c>
      <c r="D9" s="17">
        <v>78.380935</v>
      </c>
    </row>
    <row r="10" ht="22.5" customHeight="1" spans="1:4">
      <c r="A10" s="15" t="s">
        <v>111</v>
      </c>
      <c r="B10" s="17"/>
      <c r="C10" s="15" t="str">
        <f>"（"&amp;"二"&amp;"）"&amp;"社会保障和就业支出"</f>
        <v>（二）社会保障和就业支出</v>
      </c>
      <c r="D10" s="17">
        <v>8.5712</v>
      </c>
    </row>
    <row r="11" ht="22.5" customHeight="1" spans="1:4">
      <c r="A11" s="15" t="s">
        <v>112</v>
      </c>
      <c r="B11" s="17"/>
      <c r="C11" s="15" t="str">
        <f>"（"&amp;"三"&amp;"）"&amp;"卫生健康支出"</f>
        <v>（三）卫生健康支出</v>
      </c>
      <c r="D11" s="17">
        <v>8.479969</v>
      </c>
    </row>
    <row r="12" ht="22.5" customHeight="1" spans="1:4">
      <c r="A12" s="15" t="s">
        <v>113</v>
      </c>
      <c r="B12" s="17"/>
      <c r="C12" s="15" t="str">
        <f>"（"&amp;"四"&amp;"）"&amp;"住房保障支出"</f>
        <v>（四）住房保障支出</v>
      </c>
      <c r="D12" s="17">
        <v>8.0376</v>
      </c>
    </row>
    <row r="13" ht="22.5" customHeight="1" spans="1:4">
      <c r="A13" s="15" t="s">
        <v>110</v>
      </c>
      <c r="B13" s="17"/>
      <c r="C13" s="15"/>
      <c r="D13" s="17"/>
    </row>
    <row r="14" ht="22.5" customHeight="1" spans="1:4">
      <c r="A14" s="15" t="s">
        <v>111</v>
      </c>
      <c r="B14" s="17"/>
      <c r="C14" s="15"/>
      <c r="D14" s="17"/>
    </row>
    <row r="15" ht="22.5" customHeight="1" spans="1:4">
      <c r="A15" s="15" t="s">
        <v>112</v>
      </c>
      <c r="B15" s="17"/>
      <c r="C15" s="15"/>
      <c r="D15" s="17"/>
    </row>
    <row r="16" ht="22.5" customHeight="1" spans="1:4">
      <c r="A16" s="94"/>
      <c r="B16" s="17"/>
      <c r="C16" s="15" t="s">
        <v>114</v>
      </c>
      <c r="D16" s="17"/>
    </row>
    <row r="17" ht="22.5" customHeight="1" spans="1:4">
      <c r="A17" s="95" t="s">
        <v>115</v>
      </c>
      <c r="B17" s="96">
        <v>103.469704</v>
      </c>
      <c r="C17" s="97" t="s">
        <v>116</v>
      </c>
      <c r="D17" s="96">
        <v>103.469704</v>
      </c>
    </row>
  </sheetData>
  <mergeCells count="8">
    <mergeCell ref="A3:D3"/>
    <mergeCell ref="A4:B4"/>
    <mergeCell ref="A5:B5"/>
    <mergeCell ref="C5:D5"/>
    <mergeCell ref="A6:A7"/>
    <mergeCell ref="B6:B7"/>
    <mergeCell ref="C6:C7"/>
    <mergeCell ref="D6:D7"/>
  </mergeCells>
  <pageMargins left="0.75" right="0.75" top="1" bottom="1" header="0.5" footer="0.5"/>
  <pageSetup paperSize="1" pageOrder="overThenDown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G25"/>
  <sheetViews>
    <sheetView showZeros="0" workbookViewId="0">
      <pane ySplit="1" topLeftCell="A2" activePane="bottomLeft" state="frozen"/>
      <selection/>
      <selection pane="bottomLeft" activeCell="B12" sqref="B12"/>
    </sheetView>
  </sheetViews>
  <sheetFormatPr defaultColWidth="8.85" defaultRowHeight="15" customHeight="1" outlineLevelCol="6"/>
  <cols>
    <col min="1" max="1" width="21.425" customWidth="1"/>
    <col min="2" max="2" width="28.575" customWidth="1"/>
    <col min="3" max="7" width="21.425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8.75" customHeight="1" spans="1:7">
      <c r="A2" s="2"/>
      <c r="B2" s="2"/>
      <c r="C2" s="2"/>
      <c r="D2" s="2"/>
      <c r="E2" s="2"/>
      <c r="F2" s="2"/>
      <c r="G2" s="69" t="s">
        <v>117</v>
      </c>
    </row>
    <row r="3" ht="37.5" customHeight="1" spans="1:7">
      <c r="A3" s="4" t="s">
        <v>118</v>
      </c>
      <c r="B3" s="4"/>
      <c r="C3" s="4"/>
      <c r="D3" s="4"/>
      <c r="E3" s="4"/>
      <c r="F3" s="4"/>
      <c r="G3" s="4"/>
    </row>
    <row r="4" ht="18.75" customHeight="1" spans="1:7">
      <c r="A4" s="70" t="str">
        <f>"单位名称："&amp;"澄江市学生资助管理中心"</f>
        <v>单位名称：澄江市学生资助管理中心</v>
      </c>
      <c r="B4" s="70"/>
      <c r="C4" s="70"/>
      <c r="D4" s="71"/>
      <c r="E4" s="71"/>
      <c r="F4" s="71"/>
      <c r="G4" s="72" t="s">
        <v>26</v>
      </c>
    </row>
    <row r="5" ht="18.75" customHeight="1" spans="1:7">
      <c r="A5" s="13" t="s">
        <v>119</v>
      </c>
      <c r="B5" s="13" t="s">
        <v>56</v>
      </c>
      <c r="C5" s="73" t="s">
        <v>29</v>
      </c>
      <c r="D5" s="73" t="s">
        <v>58</v>
      </c>
      <c r="E5" s="73"/>
      <c r="F5" s="73"/>
      <c r="G5" s="13" t="s">
        <v>59</v>
      </c>
    </row>
    <row r="6" ht="18.75" customHeight="1" spans="1:7">
      <c r="A6" s="13" t="s">
        <v>55</v>
      </c>
      <c r="B6" s="13" t="s">
        <v>56</v>
      </c>
      <c r="C6" s="73"/>
      <c r="D6" s="73" t="s">
        <v>31</v>
      </c>
      <c r="E6" s="73" t="s">
        <v>120</v>
      </c>
      <c r="F6" s="73" t="s">
        <v>121</v>
      </c>
      <c r="G6" s="13"/>
    </row>
    <row r="7" ht="18.75" customHeight="1" spans="1:7">
      <c r="A7" s="14" t="s">
        <v>42</v>
      </c>
      <c r="B7" s="14" t="s">
        <v>43</v>
      </c>
      <c r="C7" s="14" t="s">
        <v>44</v>
      </c>
      <c r="D7" s="14" t="s">
        <v>45</v>
      </c>
      <c r="E7" s="14" t="s">
        <v>46</v>
      </c>
      <c r="F7" s="14" t="s">
        <v>47</v>
      </c>
      <c r="G7" s="14" t="s">
        <v>48</v>
      </c>
    </row>
    <row r="8" ht="20.25" customHeight="1" spans="1:7">
      <c r="A8" s="16" t="s">
        <v>66</v>
      </c>
      <c r="B8" s="16" t="s">
        <v>67</v>
      </c>
      <c r="C8" s="17">
        <v>78.380935</v>
      </c>
      <c r="D8" s="17">
        <v>64.380935</v>
      </c>
      <c r="E8" s="17">
        <v>60.144047</v>
      </c>
      <c r="F8" s="17">
        <v>4.236888</v>
      </c>
      <c r="G8" s="17">
        <v>14</v>
      </c>
    </row>
    <row r="9" ht="20.25" customHeight="1" spans="1:7">
      <c r="A9" s="91" t="s">
        <v>68</v>
      </c>
      <c r="B9" s="91" t="s">
        <v>69</v>
      </c>
      <c r="C9" s="17">
        <v>64.380935</v>
      </c>
      <c r="D9" s="17">
        <v>64.380935</v>
      </c>
      <c r="E9" s="17">
        <v>60.144047</v>
      </c>
      <c r="F9" s="17">
        <v>4.236888</v>
      </c>
      <c r="G9" s="17"/>
    </row>
    <row r="10" ht="20.25" customHeight="1" spans="1:7">
      <c r="A10" s="92" t="s">
        <v>70</v>
      </c>
      <c r="B10" s="92" t="s">
        <v>71</v>
      </c>
      <c r="C10" s="17">
        <v>64.380935</v>
      </c>
      <c r="D10" s="17">
        <v>64.380935</v>
      </c>
      <c r="E10" s="17">
        <v>60.144047</v>
      </c>
      <c r="F10" s="17">
        <v>4.236888</v>
      </c>
      <c r="G10" s="17"/>
    </row>
    <row r="11" ht="20.25" customHeight="1" spans="1:7">
      <c r="A11" s="91" t="s">
        <v>76</v>
      </c>
      <c r="B11" s="91" t="s">
        <v>77</v>
      </c>
      <c r="C11" s="17">
        <v>14</v>
      </c>
      <c r="D11" s="17"/>
      <c r="E11" s="17"/>
      <c r="F11" s="17"/>
      <c r="G11" s="17">
        <v>14</v>
      </c>
    </row>
    <row r="12" ht="20.25" customHeight="1" spans="1:7">
      <c r="A12" s="92" t="s">
        <v>78</v>
      </c>
      <c r="B12" s="92" t="s">
        <v>77</v>
      </c>
      <c r="C12" s="17">
        <v>14</v>
      </c>
      <c r="D12" s="17"/>
      <c r="E12" s="17"/>
      <c r="F12" s="17"/>
      <c r="G12" s="17">
        <v>14</v>
      </c>
    </row>
    <row r="13" ht="20.25" customHeight="1" spans="1:7">
      <c r="A13" s="16" t="s">
        <v>79</v>
      </c>
      <c r="B13" s="16" t="s">
        <v>80</v>
      </c>
      <c r="C13" s="17">
        <v>8.5712</v>
      </c>
      <c r="D13" s="17">
        <v>8.5712</v>
      </c>
      <c r="E13" s="17">
        <v>8.5712</v>
      </c>
      <c r="F13" s="17"/>
      <c r="G13" s="17"/>
    </row>
    <row r="14" ht="20.25" customHeight="1" spans="1:7">
      <c r="A14" s="91" t="s">
        <v>81</v>
      </c>
      <c r="B14" s="91" t="s">
        <v>82</v>
      </c>
      <c r="C14" s="17">
        <v>8.5712</v>
      </c>
      <c r="D14" s="17">
        <v>8.5712</v>
      </c>
      <c r="E14" s="17">
        <v>8.5712</v>
      </c>
      <c r="F14" s="17"/>
      <c r="G14" s="17"/>
    </row>
    <row r="15" ht="20.25" customHeight="1" spans="1:7">
      <c r="A15" s="92" t="s">
        <v>83</v>
      </c>
      <c r="B15" s="92" t="s">
        <v>84</v>
      </c>
      <c r="C15" s="17">
        <v>8.5712</v>
      </c>
      <c r="D15" s="17">
        <v>8.5712</v>
      </c>
      <c r="E15" s="17">
        <v>8.5712</v>
      </c>
      <c r="F15" s="17"/>
      <c r="G15" s="17"/>
    </row>
    <row r="16" ht="20.25" customHeight="1" spans="1:7">
      <c r="A16" s="16" t="s">
        <v>85</v>
      </c>
      <c r="B16" s="16" t="s">
        <v>86</v>
      </c>
      <c r="C16" s="17">
        <v>8.479969</v>
      </c>
      <c r="D16" s="17">
        <v>8.479969</v>
      </c>
      <c r="E16" s="17">
        <v>8.479969</v>
      </c>
      <c r="F16" s="17"/>
      <c r="G16" s="17"/>
    </row>
    <row r="17" ht="20.25" customHeight="1" spans="1:7">
      <c r="A17" s="91" t="s">
        <v>87</v>
      </c>
      <c r="B17" s="91" t="s">
        <v>88</v>
      </c>
      <c r="C17" s="17">
        <v>8.479969</v>
      </c>
      <c r="D17" s="17">
        <v>8.479969</v>
      </c>
      <c r="E17" s="17">
        <v>8.479969</v>
      </c>
      <c r="F17" s="17"/>
      <c r="G17" s="17"/>
    </row>
    <row r="18" ht="20.25" customHeight="1" spans="1:7">
      <c r="A18" s="92" t="s">
        <v>89</v>
      </c>
      <c r="B18" s="92" t="s">
        <v>90</v>
      </c>
      <c r="C18" s="17">
        <v>4.802015</v>
      </c>
      <c r="D18" s="17">
        <v>4.802015</v>
      </c>
      <c r="E18" s="17">
        <v>4.802015</v>
      </c>
      <c r="F18" s="17"/>
      <c r="G18" s="17"/>
    </row>
    <row r="19" ht="20.25" customHeight="1" spans="1:7">
      <c r="A19" s="92" t="s">
        <v>91</v>
      </c>
      <c r="B19" s="92" t="s">
        <v>92</v>
      </c>
      <c r="C19" s="17">
        <v>3.273674</v>
      </c>
      <c r="D19" s="17">
        <v>3.273674</v>
      </c>
      <c r="E19" s="17">
        <v>3.273674</v>
      </c>
      <c r="F19" s="17"/>
      <c r="G19" s="17"/>
    </row>
    <row r="20" ht="20.25" customHeight="1" spans="1:7">
      <c r="A20" s="92" t="s">
        <v>93</v>
      </c>
      <c r="B20" s="92" t="s">
        <v>94</v>
      </c>
      <c r="C20" s="17">
        <v>0.40428</v>
      </c>
      <c r="D20" s="17">
        <v>0.40428</v>
      </c>
      <c r="E20" s="17">
        <v>0.40428</v>
      </c>
      <c r="F20" s="17"/>
      <c r="G20" s="17"/>
    </row>
    <row r="21" ht="20.25" customHeight="1" spans="1:7">
      <c r="A21" s="16" t="s">
        <v>95</v>
      </c>
      <c r="B21" s="16" t="s">
        <v>96</v>
      </c>
      <c r="C21" s="17">
        <v>8.0376</v>
      </c>
      <c r="D21" s="17">
        <v>8.0376</v>
      </c>
      <c r="E21" s="17">
        <v>8.0376</v>
      </c>
      <c r="F21" s="17"/>
      <c r="G21" s="17"/>
    </row>
    <row r="22" ht="20.25" customHeight="1" spans="1:7">
      <c r="A22" s="91" t="s">
        <v>97</v>
      </c>
      <c r="B22" s="91" t="s">
        <v>98</v>
      </c>
      <c r="C22" s="17">
        <v>8.0376</v>
      </c>
      <c r="D22" s="17">
        <v>8.0376</v>
      </c>
      <c r="E22" s="17">
        <v>8.0376</v>
      </c>
      <c r="F22" s="17"/>
      <c r="G22" s="17"/>
    </row>
    <row r="23" ht="20.25" customHeight="1" spans="1:7">
      <c r="A23" s="92" t="s">
        <v>99</v>
      </c>
      <c r="B23" s="92" t="s">
        <v>100</v>
      </c>
      <c r="C23" s="17">
        <v>6.9756</v>
      </c>
      <c r="D23" s="17">
        <v>6.9756</v>
      </c>
      <c r="E23" s="17">
        <v>6.9756</v>
      </c>
      <c r="F23" s="17"/>
      <c r="G23" s="17"/>
    </row>
    <row r="24" ht="20.25" customHeight="1" spans="1:7">
      <c r="A24" s="92" t="s">
        <v>101</v>
      </c>
      <c r="B24" s="92" t="s">
        <v>102</v>
      </c>
      <c r="C24" s="17">
        <v>1.062</v>
      </c>
      <c r="D24" s="17">
        <v>1.062</v>
      </c>
      <c r="E24" s="17">
        <v>1.062</v>
      </c>
      <c r="F24" s="17"/>
      <c r="G24" s="17"/>
    </row>
    <row r="25" ht="20.25" customHeight="1" spans="1:7">
      <c r="A25" s="74" t="s">
        <v>103</v>
      </c>
      <c r="B25" s="74"/>
      <c r="C25" s="75">
        <v>103.469704</v>
      </c>
      <c r="D25" s="75">
        <v>89.469704</v>
      </c>
      <c r="E25" s="75">
        <v>85.232816</v>
      </c>
      <c r="F25" s="75">
        <v>4.236888</v>
      </c>
      <c r="G25" s="75">
        <v>14</v>
      </c>
    </row>
  </sheetData>
  <mergeCells count="7">
    <mergeCell ref="A3:G3"/>
    <mergeCell ref="A4:C4"/>
    <mergeCell ref="A5:B5"/>
    <mergeCell ref="D5:F5"/>
    <mergeCell ref="A25:B25"/>
    <mergeCell ref="C5:C6"/>
    <mergeCell ref="G5:G6"/>
  </mergeCells>
  <pageMargins left="0.75" right="0.75" top="1" bottom="1" header="0.5" footer="0.5"/>
  <pageSetup paperSize="1" pageOrder="overThenDown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F9"/>
  <sheetViews>
    <sheetView showZeros="0" workbookViewId="0">
      <pane ySplit="1" topLeftCell="A2" activePane="bottomLeft" state="frozen"/>
      <selection/>
      <selection pane="bottomLeft" activeCell="B18" sqref="B18"/>
    </sheetView>
  </sheetViews>
  <sheetFormatPr defaultColWidth="8.85" defaultRowHeight="15" customHeight="1" outlineLevelCol="5"/>
  <cols>
    <col min="1" max="6" width="28.575" customWidth="1"/>
  </cols>
  <sheetData>
    <row r="1" customHeight="1" spans="1:6">
      <c r="A1" s="1"/>
      <c r="B1" s="1"/>
      <c r="C1" s="1"/>
      <c r="D1" s="1"/>
      <c r="E1" s="1"/>
      <c r="F1" s="1"/>
    </row>
    <row r="2" ht="18.75" customHeight="1" spans="1:6">
      <c r="A2" s="84"/>
      <c r="B2" s="84"/>
      <c r="C2" s="85"/>
      <c r="D2" s="2"/>
      <c r="E2" s="2"/>
      <c r="F2" s="86" t="s">
        <v>122</v>
      </c>
    </row>
    <row r="3" ht="41.25" customHeight="1" spans="1:6">
      <c r="A3" s="87" t="s">
        <v>123</v>
      </c>
      <c r="B3" s="87"/>
      <c r="C3" s="87"/>
      <c r="D3" s="87"/>
      <c r="E3" s="87"/>
      <c r="F3" s="87"/>
    </row>
    <row r="4" ht="18.75" customHeight="1" spans="1:6">
      <c r="A4" s="5" t="str">
        <f>"单位名称："&amp;"澄江市学生资助管理中心"</f>
        <v>单位名称：澄江市学生资助管理中心</v>
      </c>
      <c r="B4" s="5"/>
      <c r="C4" s="5"/>
      <c r="D4" s="88"/>
      <c r="E4" s="2"/>
      <c r="F4" s="86" t="s">
        <v>26</v>
      </c>
    </row>
    <row r="5" ht="18.75" customHeight="1" spans="1:6">
      <c r="A5" s="13" t="s">
        <v>124</v>
      </c>
      <c r="B5" s="73" t="s">
        <v>125</v>
      </c>
      <c r="C5" s="73" t="s">
        <v>126</v>
      </c>
      <c r="D5" s="73"/>
      <c r="E5" s="73"/>
      <c r="F5" s="73" t="s">
        <v>127</v>
      </c>
    </row>
    <row r="6" ht="18.75" customHeight="1" spans="1:6">
      <c r="A6" s="13"/>
      <c r="B6" s="73"/>
      <c r="C6" s="73" t="s">
        <v>31</v>
      </c>
      <c r="D6" s="73" t="s">
        <v>128</v>
      </c>
      <c r="E6" s="73" t="s">
        <v>129</v>
      </c>
      <c r="F6" s="73"/>
    </row>
    <row r="7" ht="18.75" customHeight="1" spans="1:6">
      <c r="A7" s="89" t="s">
        <v>43</v>
      </c>
      <c r="B7" s="90" t="s">
        <v>44</v>
      </c>
      <c r="C7" s="89" t="s">
        <v>45</v>
      </c>
      <c r="D7" s="89" t="s">
        <v>46</v>
      </c>
      <c r="E7" s="89" t="s">
        <v>47</v>
      </c>
      <c r="F7" s="89">
        <v>7</v>
      </c>
    </row>
    <row r="8" ht="20.25" customHeight="1" spans="1:6">
      <c r="A8" s="17"/>
      <c r="B8" s="17"/>
      <c r="C8" s="17"/>
      <c r="D8" s="17"/>
      <c r="E8" s="17"/>
      <c r="F8" s="17"/>
    </row>
    <row r="9" customHeight="1" spans="1:1">
      <c r="A9" t="s">
        <v>130</v>
      </c>
    </row>
  </sheetData>
  <mergeCells count="6">
    <mergeCell ref="A3:F3"/>
    <mergeCell ref="A4:C4"/>
    <mergeCell ref="C5:E5"/>
    <mergeCell ref="A5:A6"/>
    <mergeCell ref="B5:B6"/>
    <mergeCell ref="F5:F6"/>
  </mergeCells>
  <pageMargins left="0.75" right="0.75" top="1" bottom="1" header="0.5" footer="0.5"/>
  <pageSetup paperSize="1" pageOrder="overThenDown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X28"/>
  <sheetViews>
    <sheetView showZeros="0" workbookViewId="0">
      <pane ySplit="1" topLeftCell="A2" activePane="bottomLeft" state="frozen"/>
      <selection/>
      <selection pane="bottomLeft" activeCell="B17" sqref="B17"/>
    </sheetView>
  </sheetViews>
  <sheetFormatPr defaultColWidth="8.85" defaultRowHeight="15" customHeight="1"/>
  <cols>
    <col min="1" max="7" width="28.575" customWidth="1"/>
    <col min="8" max="24" width="14.2833333333333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8.75" customHeight="1" spans="1:2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 t="s">
        <v>131</v>
      </c>
    </row>
    <row r="3" ht="45" customHeight="1" spans="1:24">
      <c r="A3" s="4" t="s">
        <v>132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</row>
    <row r="4" ht="18.75" customHeight="1" spans="1:24">
      <c r="A4" s="5" t="str">
        <f>"单位名称："&amp;"澄江市学生资助管理中心"</f>
        <v>单位名称：澄江市学生资助管理中心</v>
      </c>
      <c r="B4" s="5"/>
      <c r="C4" s="5"/>
      <c r="D4" s="5"/>
      <c r="E4" s="5"/>
      <c r="F4" s="5"/>
      <c r="G4" s="5"/>
      <c r="H4" s="81"/>
      <c r="I4" s="81"/>
      <c r="J4" s="81"/>
      <c r="K4" s="81"/>
      <c r="L4" s="81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 t="s">
        <v>26</v>
      </c>
    </row>
    <row r="5" ht="18.75" customHeight="1" spans="1:24">
      <c r="A5" s="82" t="s">
        <v>133</v>
      </c>
      <c r="B5" s="82" t="s">
        <v>134</v>
      </c>
      <c r="C5" s="82" t="s">
        <v>135</v>
      </c>
      <c r="D5" s="82" t="s">
        <v>136</v>
      </c>
      <c r="E5" s="82" t="s">
        <v>137</v>
      </c>
      <c r="F5" s="82" t="s">
        <v>138</v>
      </c>
      <c r="G5" s="82" t="s">
        <v>139</v>
      </c>
      <c r="H5" s="83" t="s">
        <v>29</v>
      </c>
      <c r="I5" s="83" t="s">
        <v>140</v>
      </c>
      <c r="J5" s="82"/>
      <c r="K5" s="82"/>
      <c r="L5" s="82"/>
      <c r="M5" s="82"/>
      <c r="N5" s="82"/>
      <c r="O5" s="82" t="s">
        <v>141</v>
      </c>
      <c r="P5" s="82"/>
      <c r="Q5" s="82"/>
      <c r="R5" s="82" t="s">
        <v>35</v>
      </c>
      <c r="S5" s="82" t="s">
        <v>36</v>
      </c>
      <c r="T5" s="82"/>
      <c r="U5" s="82"/>
      <c r="V5" s="82"/>
      <c r="W5" s="82"/>
      <c r="X5" s="82"/>
    </row>
    <row r="6" ht="18.75" customHeight="1" spans="1:24">
      <c r="A6" s="82"/>
      <c r="B6" s="82"/>
      <c r="C6" s="82"/>
      <c r="D6" s="82"/>
      <c r="E6" s="82"/>
      <c r="F6" s="82"/>
      <c r="G6" s="82"/>
      <c r="H6" s="83" t="s">
        <v>142</v>
      </c>
      <c r="I6" s="83" t="s">
        <v>143</v>
      </c>
      <c r="J6" s="83"/>
      <c r="K6" s="82" t="s">
        <v>33</v>
      </c>
      <c r="L6" s="82" t="s">
        <v>34</v>
      </c>
      <c r="M6" s="82"/>
      <c r="N6" s="82"/>
      <c r="O6" s="82" t="s">
        <v>141</v>
      </c>
      <c r="P6" s="82" t="s">
        <v>33</v>
      </c>
      <c r="Q6" s="82" t="s">
        <v>34</v>
      </c>
      <c r="R6" s="82" t="s">
        <v>35</v>
      </c>
      <c r="S6" s="82" t="s">
        <v>36</v>
      </c>
      <c r="T6" s="82" t="s">
        <v>37</v>
      </c>
      <c r="U6" s="82" t="s">
        <v>38</v>
      </c>
      <c r="V6" s="82" t="s">
        <v>39</v>
      </c>
      <c r="W6" s="82" t="s">
        <v>40</v>
      </c>
      <c r="X6" s="82" t="s">
        <v>41</v>
      </c>
    </row>
    <row r="7" ht="18.75" customHeight="1" spans="1:24">
      <c r="A7" s="82"/>
      <c r="B7" s="82"/>
      <c r="C7" s="82"/>
      <c r="D7" s="82"/>
      <c r="E7" s="82"/>
      <c r="F7" s="82"/>
      <c r="G7" s="82"/>
      <c r="H7" s="83"/>
      <c r="I7" s="83" t="s">
        <v>144</v>
      </c>
      <c r="J7" s="82" t="s">
        <v>145</v>
      </c>
      <c r="K7" s="82" t="s">
        <v>146</v>
      </c>
      <c r="L7" s="82" t="s">
        <v>147</v>
      </c>
      <c r="M7" s="82" t="s">
        <v>148</v>
      </c>
      <c r="N7" s="82" t="s">
        <v>149</v>
      </c>
      <c r="O7" s="82" t="s">
        <v>32</v>
      </c>
      <c r="P7" s="82" t="s">
        <v>33</v>
      </c>
      <c r="Q7" s="82" t="s">
        <v>34</v>
      </c>
      <c r="R7" s="82"/>
      <c r="S7" s="82" t="s">
        <v>31</v>
      </c>
      <c r="T7" s="82" t="s">
        <v>37</v>
      </c>
      <c r="U7" s="82" t="s">
        <v>38</v>
      </c>
      <c r="V7" s="82" t="s">
        <v>39</v>
      </c>
      <c r="W7" s="82" t="s">
        <v>40</v>
      </c>
      <c r="X7" s="82" t="s">
        <v>41</v>
      </c>
    </row>
    <row r="8" ht="22.65" customHeight="1" spans="1:24">
      <c r="A8" s="82"/>
      <c r="B8" s="82"/>
      <c r="C8" s="82"/>
      <c r="D8" s="82"/>
      <c r="E8" s="82"/>
      <c r="F8" s="82"/>
      <c r="G8" s="82"/>
      <c r="H8" s="83"/>
      <c r="I8" s="83" t="s">
        <v>31</v>
      </c>
      <c r="J8" s="82" t="s">
        <v>145</v>
      </c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</row>
    <row r="9" ht="18.75" customHeight="1" spans="1:24">
      <c r="A9" s="83" t="s">
        <v>42</v>
      </c>
      <c r="B9" s="83">
        <v>2</v>
      </c>
      <c r="C9" s="83">
        <v>3</v>
      </c>
      <c r="D9" s="83">
        <v>4</v>
      </c>
      <c r="E9" s="83">
        <v>5</v>
      </c>
      <c r="F9" s="83">
        <v>6</v>
      </c>
      <c r="G9" s="83">
        <v>7</v>
      </c>
      <c r="H9" s="83">
        <v>8</v>
      </c>
      <c r="I9" s="83">
        <v>9</v>
      </c>
      <c r="J9" s="83">
        <v>10</v>
      </c>
      <c r="K9" s="83">
        <v>11</v>
      </c>
      <c r="L9" s="83">
        <v>12</v>
      </c>
      <c r="M9" s="83">
        <v>13</v>
      </c>
      <c r="N9" s="83">
        <v>14</v>
      </c>
      <c r="O9" s="83">
        <v>15</v>
      </c>
      <c r="P9" s="83">
        <v>16</v>
      </c>
      <c r="Q9" s="83">
        <v>17</v>
      </c>
      <c r="R9" s="83">
        <v>18</v>
      </c>
      <c r="S9" s="83">
        <v>19</v>
      </c>
      <c r="T9" s="83">
        <v>20</v>
      </c>
      <c r="U9" s="83">
        <v>21</v>
      </c>
      <c r="V9" s="83">
        <v>22</v>
      </c>
      <c r="W9" s="83">
        <v>23</v>
      </c>
      <c r="X9" s="83">
        <v>24</v>
      </c>
    </row>
    <row r="10" ht="18.75" customHeight="1" spans="1:24">
      <c r="A10" s="9" t="s">
        <v>52</v>
      </c>
      <c r="B10" s="9" t="s">
        <v>150</v>
      </c>
      <c r="C10" s="10" t="s">
        <v>151</v>
      </c>
      <c r="D10" s="9" t="s">
        <v>70</v>
      </c>
      <c r="E10" s="9" t="s">
        <v>71</v>
      </c>
      <c r="F10" s="9" t="s">
        <v>152</v>
      </c>
      <c r="G10" s="9" t="s">
        <v>153</v>
      </c>
      <c r="H10" s="17">
        <v>21.4512</v>
      </c>
      <c r="I10" s="17">
        <v>21.4512</v>
      </c>
      <c r="J10" s="17"/>
      <c r="K10" s="17"/>
      <c r="L10" s="17"/>
      <c r="M10" s="17">
        <v>21.4512</v>
      </c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</row>
    <row r="11" ht="18.75" customHeight="1" spans="1:24">
      <c r="A11" s="9" t="s">
        <v>52</v>
      </c>
      <c r="B11" s="9" t="s">
        <v>150</v>
      </c>
      <c r="C11" s="10" t="s">
        <v>151</v>
      </c>
      <c r="D11" s="9" t="s">
        <v>70</v>
      </c>
      <c r="E11" s="9" t="s">
        <v>71</v>
      </c>
      <c r="F11" s="9" t="s">
        <v>154</v>
      </c>
      <c r="G11" s="9" t="s">
        <v>155</v>
      </c>
      <c r="H11" s="17">
        <v>1.6632</v>
      </c>
      <c r="I11" s="17">
        <v>1.6632</v>
      </c>
      <c r="J11" s="17"/>
      <c r="K11" s="17"/>
      <c r="L11" s="17"/>
      <c r="M11" s="17">
        <v>1.6632</v>
      </c>
      <c r="N11" s="17"/>
      <c r="O11" s="17"/>
      <c r="P11" s="17"/>
      <c r="Q11" s="23"/>
      <c r="R11" s="17"/>
      <c r="S11" s="17"/>
      <c r="T11" s="17"/>
      <c r="U11" s="17"/>
      <c r="V11" s="17"/>
      <c r="W11" s="17"/>
      <c r="X11" s="17"/>
    </row>
    <row r="12" ht="18.75" customHeight="1" spans="1:24">
      <c r="A12" s="9" t="s">
        <v>52</v>
      </c>
      <c r="B12" s="9" t="s">
        <v>150</v>
      </c>
      <c r="C12" s="10" t="s">
        <v>151</v>
      </c>
      <c r="D12" s="9" t="s">
        <v>70</v>
      </c>
      <c r="E12" s="9" t="s">
        <v>71</v>
      </c>
      <c r="F12" s="9" t="s">
        <v>156</v>
      </c>
      <c r="G12" s="9" t="s">
        <v>157</v>
      </c>
      <c r="H12" s="17">
        <v>8.34</v>
      </c>
      <c r="I12" s="17">
        <v>8.34</v>
      </c>
      <c r="J12" s="17"/>
      <c r="K12" s="17"/>
      <c r="L12" s="17"/>
      <c r="M12" s="17">
        <v>8.34</v>
      </c>
      <c r="N12" s="17"/>
      <c r="O12" s="17"/>
      <c r="P12" s="17"/>
      <c r="Q12" s="23"/>
      <c r="R12" s="17"/>
      <c r="S12" s="17"/>
      <c r="T12" s="17"/>
      <c r="U12" s="17"/>
      <c r="V12" s="17"/>
      <c r="W12" s="17"/>
      <c r="X12" s="17"/>
    </row>
    <row r="13" ht="18.75" customHeight="1" spans="1:24">
      <c r="A13" s="9" t="s">
        <v>52</v>
      </c>
      <c r="B13" s="9" t="s">
        <v>150</v>
      </c>
      <c r="C13" s="10" t="s">
        <v>151</v>
      </c>
      <c r="D13" s="9" t="s">
        <v>70</v>
      </c>
      <c r="E13" s="9" t="s">
        <v>71</v>
      </c>
      <c r="F13" s="9" t="s">
        <v>156</v>
      </c>
      <c r="G13" s="9" t="s">
        <v>157</v>
      </c>
      <c r="H13" s="17">
        <v>19.74</v>
      </c>
      <c r="I13" s="17">
        <v>19.74</v>
      </c>
      <c r="J13" s="17"/>
      <c r="K13" s="17"/>
      <c r="L13" s="17"/>
      <c r="M13" s="17">
        <v>19.74</v>
      </c>
      <c r="N13" s="17"/>
      <c r="O13" s="17"/>
      <c r="P13" s="17"/>
      <c r="Q13" s="23"/>
      <c r="R13" s="17"/>
      <c r="S13" s="17"/>
      <c r="T13" s="17"/>
      <c r="U13" s="17"/>
      <c r="V13" s="17"/>
      <c r="W13" s="17"/>
      <c r="X13" s="17"/>
    </row>
    <row r="14" ht="18.75" customHeight="1" spans="1:24">
      <c r="A14" s="9" t="s">
        <v>52</v>
      </c>
      <c r="B14" s="9" t="s">
        <v>150</v>
      </c>
      <c r="C14" s="10" t="s">
        <v>151</v>
      </c>
      <c r="D14" s="9" t="s">
        <v>101</v>
      </c>
      <c r="E14" s="9" t="s">
        <v>102</v>
      </c>
      <c r="F14" s="9" t="s">
        <v>154</v>
      </c>
      <c r="G14" s="9" t="s">
        <v>155</v>
      </c>
      <c r="H14" s="17">
        <v>1.062</v>
      </c>
      <c r="I14" s="17">
        <v>1.062</v>
      </c>
      <c r="J14" s="17"/>
      <c r="K14" s="17"/>
      <c r="L14" s="17"/>
      <c r="M14" s="17">
        <v>1.062</v>
      </c>
      <c r="N14" s="17"/>
      <c r="O14" s="17"/>
      <c r="P14" s="17"/>
      <c r="Q14" s="23"/>
      <c r="R14" s="17"/>
      <c r="S14" s="17"/>
      <c r="T14" s="17"/>
      <c r="U14" s="17"/>
      <c r="V14" s="17"/>
      <c r="W14" s="17"/>
      <c r="X14" s="17"/>
    </row>
    <row r="15" ht="18.75" customHeight="1" spans="1:24">
      <c r="A15" s="9" t="s">
        <v>52</v>
      </c>
      <c r="B15" s="9" t="s">
        <v>158</v>
      </c>
      <c r="C15" s="10" t="s">
        <v>159</v>
      </c>
      <c r="D15" s="9" t="s">
        <v>70</v>
      </c>
      <c r="E15" s="9" t="s">
        <v>71</v>
      </c>
      <c r="F15" s="9" t="s">
        <v>160</v>
      </c>
      <c r="G15" s="9" t="s">
        <v>161</v>
      </c>
      <c r="H15" s="17">
        <v>0.489647</v>
      </c>
      <c r="I15" s="17">
        <v>0.489647</v>
      </c>
      <c r="J15" s="17"/>
      <c r="K15" s="17"/>
      <c r="L15" s="17"/>
      <c r="M15" s="17">
        <v>0.489647</v>
      </c>
      <c r="N15" s="17"/>
      <c r="O15" s="17"/>
      <c r="P15" s="17"/>
      <c r="Q15" s="23"/>
      <c r="R15" s="17"/>
      <c r="S15" s="17"/>
      <c r="T15" s="17"/>
      <c r="U15" s="17"/>
      <c r="V15" s="17"/>
      <c r="W15" s="17"/>
      <c r="X15" s="17"/>
    </row>
    <row r="16" ht="18.75" customHeight="1" spans="1:24">
      <c r="A16" s="9" t="s">
        <v>52</v>
      </c>
      <c r="B16" s="9" t="s">
        <v>158</v>
      </c>
      <c r="C16" s="10" t="s">
        <v>159</v>
      </c>
      <c r="D16" s="9" t="s">
        <v>83</v>
      </c>
      <c r="E16" s="9" t="s">
        <v>84</v>
      </c>
      <c r="F16" s="9" t="s">
        <v>162</v>
      </c>
      <c r="G16" s="9" t="s">
        <v>163</v>
      </c>
      <c r="H16" s="17">
        <v>8.5712</v>
      </c>
      <c r="I16" s="17">
        <v>8.5712</v>
      </c>
      <c r="J16" s="17"/>
      <c r="K16" s="17"/>
      <c r="L16" s="17"/>
      <c r="M16" s="17">
        <v>8.5712</v>
      </c>
      <c r="N16" s="17"/>
      <c r="O16" s="17"/>
      <c r="P16" s="17"/>
      <c r="Q16" s="23"/>
      <c r="R16" s="17"/>
      <c r="S16" s="17"/>
      <c r="T16" s="17"/>
      <c r="U16" s="17"/>
      <c r="V16" s="17"/>
      <c r="W16" s="17"/>
      <c r="X16" s="17"/>
    </row>
    <row r="17" ht="18.75" customHeight="1" spans="1:24">
      <c r="A17" s="9" t="s">
        <v>52</v>
      </c>
      <c r="B17" s="9" t="s">
        <v>158</v>
      </c>
      <c r="C17" s="10" t="s">
        <v>159</v>
      </c>
      <c r="D17" s="9" t="s">
        <v>89</v>
      </c>
      <c r="E17" s="9" t="s">
        <v>90</v>
      </c>
      <c r="F17" s="9" t="s">
        <v>164</v>
      </c>
      <c r="G17" s="9" t="s">
        <v>165</v>
      </c>
      <c r="H17" s="17">
        <v>4.802015</v>
      </c>
      <c r="I17" s="17">
        <v>4.802015</v>
      </c>
      <c r="J17" s="17"/>
      <c r="K17" s="17"/>
      <c r="L17" s="17"/>
      <c r="M17" s="17">
        <v>4.802015</v>
      </c>
      <c r="N17" s="17"/>
      <c r="O17" s="17"/>
      <c r="P17" s="17"/>
      <c r="Q17" s="23"/>
      <c r="R17" s="17"/>
      <c r="S17" s="17"/>
      <c r="T17" s="17"/>
      <c r="U17" s="17"/>
      <c r="V17" s="17"/>
      <c r="W17" s="17"/>
      <c r="X17" s="17"/>
    </row>
    <row r="18" ht="18.75" customHeight="1" spans="1:24">
      <c r="A18" s="9" t="s">
        <v>52</v>
      </c>
      <c r="B18" s="9" t="s">
        <v>158</v>
      </c>
      <c r="C18" s="10" t="s">
        <v>159</v>
      </c>
      <c r="D18" s="9" t="s">
        <v>91</v>
      </c>
      <c r="E18" s="9" t="s">
        <v>92</v>
      </c>
      <c r="F18" s="9" t="s">
        <v>166</v>
      </c>
      <c r="G18" s="9" t="s">
        <v>167</v>
      </c>
      <c r="H18" s="17">
        <v>3.273674</v>
      </c>
      <c r="I18" s="17">
        <v>3.273674</v>
      </c>
      <c r="J18" s="17"/>
      <c r="K18" s="17"/>
      <c r="L18" s="17"/>
      <c r="M18" s="17">
        <v>3.273674</v>
      </c>
      <c r="N18" s="17"/>
      <c r="O18" s="17"/>
      <c r="P18" s="17"/>
      <c r="Q18" s="23"/>
      <c r="R18" s="17"/>
      <c r="S18" s="17"/>
      <c r="T18" s="17"/>
      <c r="U18" s="17"/>
      <c r="V18" s="17"/>
      <c r="W18" s="17"/>
      <c r="X18" s="17"/>
    </row>
    <row r="19" ht="18.75" customHeight="1" spans="1:24">
      <c r="A19" s="9" t="s">
        <v>52</v>
      </c>
      <c r="B19" s="9" t="s">
        <v>158</v>
      </c>
      <c r="C19" s="10" t="s">
        <v>159</v>
      </c>
      <c r="D19" s="9" t="s">
        <v>93</v>
      </c>
      <c r="E19" s="9" t="s">
        <v>94</v>
      </c>
      <c r="F19" s="9" t="s">
        <v>160</v>
      </c>
      <c r="G19" s="9" t="s">
        <v>161</v>
      </c>
      <c r="H19" s="17">
        <v>0.19</v>
      </c>
      <c r="I19" s="17">
        <v>0.19</v>
      </c>
      <c r="J19" s="17"/>
      <c r="K19" s="17"/>
      <c r="L19" s="17"/>
      <c r="M19" s="17">
        <v>0.19</v>
      </c>
      <c r="N19" s="17"/>
      <c r="O19" s="17"/>
      <c r="P19" s="17"/>
      <c r="Q19" s="23"/>
      <c r="R19" s="17"/>
      <c r="S19" s="17"/>
      <c r="T19" s="17"/>
      <c r="U19" s="17"/>
      <c r="V19" s="17"/>
      <c r="W19" s="17"/>
      <c r="X19" s="17"/>
    </row>
    <row r="20" ht="18.75" customHeight="1" spans="1:24">
      <c r="A20" s="9" t="s">
        <v>52</v>
      </c>
      <c r="B20" s="9" t="s">
        <v>158</v>
      </c>
      <c r="C20" s="10" t="s">
        <v>159</v>
      </c>
      <c r="D20" s="9" t="s">
        <v>93</v>
      </c>
      <c r="E20" s="9" t="s">
        <v>94</v>
      </c>
      <c r="F20" s="9" t="s">
        <v>160</v>
      </c>
      <c r="G20" s="9" t="s">
        <v>161</v>
      </c>
      <c r="H20" s="17">
        <v>0.21428</v>
      </c>
      <c r="I20" s="17">
        <v>0.21428</v>
      </c>
      <c r="J20" s="17"/>
      <c r="K20" s="17"/>
      <c r="L20" s="17"/>
      <c r="M20" s="17">
        <v>0.21428</v>
      </c>
      <c r="N20" s="17"/>
      <c r="O20" s="17"/>
      <c r="P20" s="17"/>
      <c r="Q20" s="23"/>
      <c r="R20" s="17"/>
      <c r="S20" s="17"/>
      <c r="T20" s="17"/>
      <c r="U20" s="17"/>
      <c r="V20" s="17"/>
      <c r="W20" s="17"/>
      <c r="X20" s="17"/>
    </row>
    <row r="21" ht="18.75" customHeight="1" spans="1:24">
      <c r="A21" s="9" t="s">
        <v>52</v>
      </c>
      <c r="B21" s="9" t="s">
        <v>168</v>
      </c>
      <c r="C21" s="10" t="s">
        <v>100</v>
      </c>
      <c r="D21" s="9" t="s">
        <v>99</v>
      </c>
      <c r="E21" s="9" t="s">
        <v>100</v>
      </c>
      <c r="F21" s="9" t="s">
        <v>169</v>
      </c>
      <c r="G21" s="9" t="s">
        <v>100</v>
      </c>
      <c r="H21" s="17">
        <v>6.9756</v>
      </c>
      <c r="I21" s="17">
        <v>6.9756</v>
      </c>
      <c r="J21" s="17"/>
      <c r="K21" s="17"/>
      <c r="L21" s="17"/>
      <c r="M21" s="17">
        <v>6.9756</v>
      </c>
      <c r="N21" s="17"/>
      <c r="O21" s="17"/>
      <c r="P21" s="17"/>
      <c r="Q21" s="23"/>
      <c r="R21" s="17"/>
      <c r="S21" s="17"/>
      <c r="T21" s="17"/>
      <c r="U21" s="17"/>
      <c r="V21" s="17"/>
      <c r="W21" s="17"/>
      <c r="X21" s="17"/>
    </row>
    <row r="22" ht="18.75" customHeight="1" spans="1:24">
      <c r="A22" s="9" t="s">
        <v>52</v>
      </c>
      <c r="B22" s="9" t="s">
        <v>170</v>
      </c>
      <c r="C22" s="10" t="s">
        <v>171</v>
      </c>
      <c r="D22" s="9" t="s">
        <v>70</v>
      </c>
      <c r="E22" s="9" t="s">
        <v>71</v>
      </c>
      <c r="F22" s="9" t="s">
        <v>172</v>
      </c>
      <c r="G22" s="9" t="s">
        <v>171</v>
      </c>
      <c r="H22" s="17">
        <v>1.236888</v>
      </c>
      <c r="I22" s="17">
        <v>1.236888</v>
      </c>
      <c r="J22" s="17"/>
      <c r="K22" s="17"/>
      <c r="L22" s="17"/>
      <c r="M22" s="17">
        <v>1.236888</v>
      </c>
      <c r="N22" s="17"/>
      <c r="O22" s="17"/>
      <c r="P22" s="17"/>
      <c r="Q22" s="23"/>
      <c r="R22" s="17"/>
      <c r="S22" s="17"/>
      <c r="T22" s="17"/>
      <c r="U22" s="17"/>
      <c r="V22" s="17"/>
      <c r="W22" s="17"/>
      <c r="X22" s="17"/>
    </row>
    <row r="23" ht="18.75" customHeight="1" spans="1:24">
      <c r="A23" s="9" t="s">
        <v>52</v>
      </c>
      <c r="B23" s="9" t="s">
        <v>173</v>
      </c>
      <c r="C23" s="10" t="s">
        <v>174</v>
      </c>
      <c r="D23" s="9" t="s">
        <v>70</v>
      </c>
      <c r="E23" s="9" t="s">
        <v>71</v>
      </c>
      <c r="F23" s="9" t="s">
        <v>175</v>
      </c>
      <c r="G23" s="9" t="s">
        <v>176</v>
      </c>
      <c r="H23" s="17">
        <v>0.5</v>
      </c>
      <c r="I23" s="17">
        <v>0.5</v>
      </c>
      <c r="J23" s="17"/>
      <c r="K23" s="17"/>
      <c r="L23" s="17"/>
      <c r="M23" s="17">
        <v>0.5</v>
      </c>
      <c r="N23" s="17"/>
      <c r="O23" s="17"/>
      <c r="P23" s="17"/>
      <c r="Q23" s="23"/>
      <c r="R23" s="17"/>
      <c r="S23" s="17"/>
      <c r="T23" s="17"/>
      <c r="U23" s="17"/>
      <c r="V23" s="17"/>
      <c r="W23" s="17"/>
      <c r="X23" s="17"/>
    </row>
    <row r="24" ht="18.75" customHeight="1" spans="1:24">
      <c r="A24" s="9" t="s">
        <v>52</v>
      </c>
      <c r="B24" s="9" t="s">
        <v>173</v>
      </c>
      <c r="C24" s="10" t="s">
        <v>174</v>
      </c>
      <c r="D24" s="9" t="s">
        <v>70</v>
      </c>
      <c r="E24" s="9" t="s">
        <v>71</v>
      </c>
      <c r="F24" s="9" t="s">
        <v>177</v>
      </c>
      <c r="G24" s="9" t="s">
        <v>178</v>
      </c>
      <c r="H24" s="17">
        <v>0.6</v>
      </c>
      <c r="I24" s="17">
        <v>0.6</v>
      </c>
      <c r="J24" s="17"/>
      <c r="K24" s="17"/>
      <c r="L24" s="17"/>
      <c r="M24" s="17">
        <v>0.6</v>
      </c>
      <c r="N24" s="17"/>
      <c r="O24" s="17"/>
      <c r="P24" s="17"/>
      <c r="Q24" s="23"/>
      <c r="R24" s="17"/>
      <c r="S24" s="17"/>
      <c r="T24" s="17"/>
      <c r="U24" s="17"/>
      <c r="V24" s="17"/>
      <c r="W24" s="17"/>
      <c r="X24" s="17"/>
    </row>
    <row r="25" ht="18.75" customHeight="1" spans="1:24">
      <c r="A25" s="9" t="s">
        <v>52</v>
      </c>
      <c r="B25" s="9" t="s">
        <v>173</v>
      </c>
      <c r="C25" s="10" t="s">
        <v>174</v>
      </c>
      <c r="D25" s="9" t="s">
        <v>70</v>
      </c>
      <c r="E25" s="9" t="s">
        <v>71</v>
      </c>
      <c r="F25" s="9" t="s">
        <v>179</v>
      </c>
      <c r="G25" s="9" t="s">
        <v>180</v>
      </c>
      <c r="H25" s="17">
        <v>1.4</v>
      </c>
      <c r="I25" s="17">
        <v>1.4</v>
      </c>
      <c r="J25" s="17"/>
      <c r="K25" s="17"/>
      <c r="L25" s="17"/>
      <c r="M25" s="17">
        <v>1.4</v>
      </c>
      <c r="N25" s="17"/>
      <c r="O25" s="17"/>
      <c r="P25" s="17"/>
      <c r="Q25" s="23"/>
      <c r="R25" s="17"/>
      <c r="S25" s="17"/>
      <c r="T25" s="17"/>
      <c r="U25" s="17"/>
      <c r="V25" s="17"/>
      <c r="W25" s="17"/>
      <c r="X25" s="17"/>
    </row>
    <row r="26" ht="18.75" customHeight="1" spans="1:24">
      <c r="A26" s="9" t="s">
        <v>52</v>
      </c>
      <c r="B26" s="9" t="s">
        <v>173</v>
      </c>
      <c r="C26" s="10" t="s">
        <v>174</v>
      </c>
      <c r="D26" s="9" t="s">
        <v>70</v>
      </c>
      <c r="E26" s="9" t="s">
        <v>71</v>
      </c>
      <c r="F26" s="9" t="s">
        <v>181</v>
      </c>
      <c r="G26" s="9" t="s">
        <v>182</v>
      </c>
      <c r="H26" s="17">
        <v>0.5</v>
      </c>
      <c r="I26" s="17">
        <v>0.5</v>
      </c>
      <c r="J26" s="17"/>
      <c r="K26" s="17"/>
      <c r="L26" s="17"/>
      <c r="M26" s="17">
        <v>0.5</v>
      </c>
      <c r="N26" s="17"/>
      <c r="O26" s="17"/>
      <c r="P26" s="17"/>
      <c r="Q26" s="23"/>
      <c r="R26" s="17"/>
      <c r="S26" s="17"/>
      <c r="T26" s="17"/>
      <c r="U26" s="17"/>
      <c r="V26" s="17"/>
      <c r="W26" s="17"/>
      <c r="X26" s="17"/>
    </row>
    <row r="27" ht="18.75" customHeight="1" spans="1:24">
      <c r="A27" s="9" t="s">
        <v>52</v>
      </c>
      <c r="B27" s="9" t="s">
        <v>183</v>
      </c>
      <c r="C27" s="10" t="s">
        <v>184</v>
      </c>
      <c r="D27" s="9" t="s">
        <v>70</v>
      </c>
      <c r="E27" s="9" t="s">
        <v>71</v>
      </c>
      <c r="F27" s="9" t="s">
        <v>156</v>
      </c>
      <c r="G27" s="9" t="s">
        <v>157</v>
      </c>
      <c r="H27" s="17">
        <v>8.46</v>
      </c>
      <c r="I27" s="17">
        <v>8.46</v>
      </c>
      <c r="J27" s="17"/>
      <c r="K27" s="17"/>
      <c r="L27" s="17"/>
      <c r="M27" s="17">
        <v>8.46</v>
      </c>
      <c r="N27" s="17"/>
      <c r="O27" s="17"/>
      <c r="P27" s="17"/>
      <c r="Q27" s="23"/>
      <c r="R27" s="17"/>
      <c r="S27" s="17"/>
      <c r="T27" s="17"/>
      <c r="U27" s="17"/>
      <c r="V27" s="17"/>
      <c r="W27" s="17"/>
      <c r="X27" s="17"/>
    </row>
    <row r="28" ht="18.75" customHeight="1" spans="1:24">
      <c r="A28" s="12" t="s">
        <v>29</v>
      </c>
      <c r="B28" s="12"/>
      <c r="C28" s="12"/>
      <c r="D28" s="12"/>
      <c r="E28" s="12"/>
      <c r="F28" s="12"/>
      <c r="G28" s="12"/>
      <c r="H28" s="17">
        <v>89.469704</v>
      </c>
      <c r="I28" s="17">
        <v>89.469704</v>
      </c>
      <c r="J28" s="17"/>
      <c r="K28" s="17"/>
      <c r="L28" s="17"/>
      <c r="M28" s="17">
        <v>89.469704</v>
      </c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</row>
  </sheetData>
  <mergeCells count="30">
    <mergeCell ref="A3:X3"/>
    <mergeCell ref="A4:G4"/>
    <mergeCell ref="I5:X5"/>
    <mergeCell ref="I6:N6"/>
    <mergeCell ref="O6:Q6"/>
    <mergeCell ref="S6:X6"/>
    <mergeCell ref="I7:J7"/>
    <mergeCell ref="A28:G28"/>
    <mergeCell ref="A5:A8"/>
    <mergeCell ref="B5:B8"/>
    <mergeCell ref="C5:C8"/>
    <mergeCell ref="D5:D8"/>
    <mergeCell ref="E5:E8"/>
    <mergeCell ref="F5:F8"/>
    <mergeCell ref="G5:G8"/>
    <mergeCell ref="H5:H8"/>
    <mergeCell ref="K7:K8"/>
    <mergeCell ref="L7:L8"/>
    <mergeCell ref="M7:M8"/>
    <mergeCell ref="N7:N8"/>
    <mergeCell ref="O7:O8"/>
    <mergeCell ref="P7:P8"/>
    <mergeCell ref="Q7:Q8"/>
    <mergeCell ref="R6:R8"/>
    <mergeCell ref="S7:S8"/>
    <mergeCell ref="T7:T8"/>
    <mergeCell ref="U7:U8"/>
    <mergeCell ref="V7:V8"/>
    <mergeCell ref="W7:W8"/>
    <mergeCell ref="X7:X8"/>
  </mergeCells>
  <pageMargins left="0.75" right="0.75" top="1" bottom="1" header="0.5" footer="0.5"/>
  <pageSetup paperSize="1" pageOrder="overThenDown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W23"/>
  <sheetViews>
    <sheetView showZeros="0" workbookViewId="0">
      <pane ySplit="1" topLeftCell="A2" activePane="bottomLeft" state="frozen"/>
      <selection/>
      <selection pane="bottomLeft" activeCell="B32" sqref="B32"/>
    </sheetView>
  </sheetViews>
  <sheetFormatPr defaultColWidth="8.85" defaultRowHeight="15" customHeight="1"/>
  <cols>
    <col min="1" max="8" width="28.575" customWidth="1"/>
    <col min="9" max="23" width="14.2833333333333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8.75" customHeight="1" spans="1:2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3"/>
      <c r="P2" s="3"/>
      <c r="Q2" s="3"/>
      <c r="R2" s="3"/>
      <c r="S2" s="3"/>
      <c r="T2" s="3"/>
      <c r="U2" s="3"/>
      <c r="V2" s="3"/>
      <c r="W2" s="3" t="s">
        <v>185</v>
      </c>
    </row>
    <row r="3" ht="45" customHeight="1" spans="1:23">
      <c r="A3" s="4" t="s">
        <v>186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0"/>
      <c r="O3" s="80"/>
      <c r="P3" s="80"/>
      <c r="Q3" s="80"/>
      <c r="R3" s="80"/>
      <c r="S3" s="80"/>
      <c r="T3" s="80"/>
      <c r="U3" s="80"/>
      <c r="V3" s="80"/>
      <c r="W3" s="80"/>
    </row>
    <row r="4" ht="18.75" customHeight="1" spans="1:23">
      <c r="A4" s="5" t="str">
        <f>"单位名称："&amp;"澄江市学生资助管理中心"</f>
        <v>单位名称：澄江市学生资助管理中心</v>
      </c>
      <c r="B4" s="5"/>
      <c r="C4" s="5"/>
      <c r="D4" s="5"/>
      <c r="E4" s="5"/>
      <c r="F4" s="5"/>
      <c r="G4" s="5"/>
      <c r="H4" s="5"/>
      <c r="I4" s="81"/>
      <c r="J4" s="81"/>
      <c r="K4" s="81"/>
      <c r="L4" s="81"/>
      <c r="M4" s="81"/>
      <c r="N4" s="6"/>
      <c r="O4" s="6"/>
      <c r="P4" s="6"/>
      <c r="Q4" s="6"/>
      <c r="R4" s="6"/>
      <c r="S4" s="6"/>
      <c r="T4" s="6"/>
      <c r="U4" s="6"/>
      <c r="V4" s="6"/>
      <c r="W4" s="6" t="s">
        <v>26</v>
      </c>
    </row>
    <row r="5" ht="18.75" customHeight="1" spans="1:23">
      <c r="A5" s="13" t="s">
        <v>187</v>
      </c>
      <c r="B5" s="13" t="s">
        <v>134</v>
      </c>
      <c r="C5" s="13" t="s">
        <v>135</v>
      </c>
      <c r="D5" s="13" t="s">
        <v>133</v>
      </c>
      <c r="E5" s="13" t="s">
        <v>136</v>
      </c>
      <c r="F5" s="13" t="s">
        <v>137</v>
      </c>
      <c r="G5" s="13" t="s">
        <v>138</v>
      </c>
      <c r="H5" s="13" t="s">
        <v>139</v>
      </c>
      <c r="I5" s="73" t="s">
        <v>29</v>
      </c>
      <c r="J5" s="73" t="s">
        <v>188</v>
      </c>
      <c r="K5" s="13"/>
      <c r="L5" s="13"/>
      <c r="M5" s="13"/>
      <c r="N5" s="13" t="s">
        <v>141</v>
      </c>
      <c r="O5" s="13"/>
      <c r="P5" s="13"/>
      <c r="Q5" s="13" t="s">
        <v>35</v>
      </c>
      <c r="R5" s="13" t="s">
        <v>36</v>
      </c>
      <c r="S5" s="13"/>
      <c r="T5" s="13"/>
      <c r="U5" s="13"/>
      <c r="V5" s="13"/>
      <c r="W5" s="13"/>
    </row>
    <row r="6" ht="18.75" customHeight="1" spans="1:23">
      <c r="A6" s="13"/>
      <c r="B6" s="13"/>
      <c r="C6" s="13"/>
      <c r="D6" s="13"/>
      <c r="E6" s="13"/>
      <c r="F6" s="13"/>
      <c r="G6" s="13"/>
      <c r="H6" s="13"/>
      <c r="I6" s="73" t="s">
        <v>142</v>
      </c>
      <c r="J6" s="73" t="s">
        <v>143</v>
      </c>
      <c r="K6" s="13"/>
      <c r="L6" s="13" t="s">
        <v>33</v>
      </c>
      <c r="M6" s="13" t="s">
        <v>34</v>
      </c>
      <c r="N6" s="13" t="s">
        <v>32</v>
      </c>
      <c r="O6" s="13" t="s">
        <v>33</v>
      </c>
      <c r="P6" s="13" t="s">
        <v>34</v>
      </c>
      <c r="Q6" s="13" t="s">
        <v>35</v>
      </c>
      <c r="R6" s="13" t="s">
        <v>31</v>
      </c>
      <c r="S6" s="13" t="s">
        <v>37</v>
      </c>
      <c r="T6" s="13" t="s">
        <v>38</v>
      </c>
      <c r="U6" s="13" t="s">
        <v>39</v>
      </c>
      <c r="V6" s="13" t="s">
        <v>40</v>
      </c>
      <c r="W6" s="13" t="s">
        <v>41</v>
      </c>
    </row>
    <row r="7" ht="18.75" customHeight="1" spans="1:23">
      <c r="A7" s="13"/>
      <c r="B7" s="13"/>
      <c r="C7" s="13"/>
      <c r="D7" s="13"/>
      <c r="E7" s="13"/>
      <c r="F7" s="13"/>
      <c r="G7" s="13"/>
      <c r="H7" s="13"/>
      <c r="I7" s="73"/>
      <c r="J7" s="73" t="s">
        <v>32</v>
      </c>
      <c r="K7" s="13"/>
      <c r="L7" s="13" t="s">
        <v>33</v>
      </c>
      <c r="M7" s="13" t="s">
        <v>34</v>
      </c>
      <c r="N7" s="13" t="s">
        <v>32</v>
      </c>
      <c r="O7" s="13" t="s">
        <v>33</v>
      </c>
      <c r="P7" s="13" t="s">
        <v>34</v>
      </c>
      <c r="Q7" s="13"/>
      <c r="R7" s="13" t="s">
        <v>31</v>
      </c>
      <c r="S7" s="13" t="s">
        <v>37</v>
      </c>
      <c r="T7" s="13" t="s">
        <v>38</v>
      </c>
      <c r="U7" s="13" t="s">
        <v>39</v>
      </c>
      <c r="V7" s="13" t="s">
        <v>40</v>
      </c>
      <c r="W7" s="13" t="s">
        <v>41</v>
      </c>
    </row>
    <row r="8" ht="22.65" customHeight="1" spans="1:23">
      <c r="A8" s="13"/>
      <c r="B8" s="13"/>
      <c r="C8" s="13"/>
      <c r="D8" s="13"/>
      <c r="E8" s="13"/>
      <c r="F8" s="13"/>
      <c r="G8" s="13"/>
      <c r="H8" s="13"/>
      <c r="I8" s="73"/>
      <c r="J8" s="73" t="s">
        <v>31</v>
      </c>
      <c r="K8" s="13" t="s">
        <v>189</v>
      </c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  <row r="9" ht="18.75" customHeight="1" spans="1:23">
      <c r="A9" s="14" t="s">
        <v>42</v>
      </c>
      <c r="B9" s="14">
        <v>2</v>
      </c>
      <c r="C9" s="14">
        <v>3</v>
      </c>
      <c r="D9" s="14">
        <v>4</v>
      </c>
      <c r="E9" s="14">
        <v>5</v>
      </c>
      <c r="F9" s="14">
        <v>6</v>
      </c>
      <c r="G9" s="14">
        <v>7</v>
      </c>
      <c r="H9" s="14">
        <v>8</v>
      </c>
      <c r="I9" s="14">
        <v>9</v>
      </c>
      <c r="J9" s="14">
        <v>10</v>
      </c>
      <c r="K9" s="14">
        <v>11</v>
      </c>
      <c r="L9" s="14">
        <v>12</v>
      </c>
      <c r="M9" s="14">
        <v>13</v>
      </c>
      <c r="N9" s="14">
        <v>14</v>
      </c>
      <c r="O9" s="14">
        <v>15</v>
      </c>
      <c r="P9" s="14">
        <v>16</v>
      </c>
      <c r="Q9" s="14">
        <v>17</v>
      </c>
      <c r="R9" s="14">
        <v>18</v>
      </c>
      <c r="S9" s="14">
        <v>19</v>
      </c>
      <c r="T9" s="14">
        <v>20</v>
      </c>
      <c r="U9" s="14">
        <v>21</v>
      </c>
      <c r="V9" s="14">
        <v>22</v>
      </c>
      <c r="W9" s="14">
        <v>23</v>
      </c>
    </row>
    <row r="10" ht="18.75" customHeight="1" spans="1:23">
      <c r="A10" s="9"/>
      <c r="B10" s="9"/>
      <c r="C10" s="10" t="s">
        <v>190</v>
      </c>
      <c r="D10" s="9"/>
      <c r="E10" s="9"/>
      <c r="F10" s="9"/>
      <c r="G10" s="9"/>
      <c r="H10" s="9"/>
      <c r="I10" s="11">
        <v>14</v>
      </c>
      <c r="J10" s="11">
        <v>14</v>
      </c>
      <c r="K10" s="11">
        <v>14</v>
      </c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</row>
    <row r="11" ht="18.75" customHeight="1" spans="1:23">
      <c r="A11" s="9" t="s">
        <v>191</v>
      </c>
      <c r="B11" s="9" t="s">
        <v>192</v>
      </c>
      <c r="C11" s="10" t="s">
        <v>190</v>
      </c>
      <c r="D11" s="9" t="s">
        <v>52</v>
      </c>
      <c r="E11" s="9" t="s">
        <v>78</v>
      </c>
      <c r="F11" s="9" t="s">
        <v>77</v>
      </c>
      <c r="G11" s="9" t="s">
        <v>175</v>
      </c>
      <c r="H11" s="9" t="s">
        <v>176</v>
      </c>
      <c r="I11" s="11">
        <v>14</v>
      </c>
      <c r="J11" s="11">
        <v>14</v>
      </c>
      <c r="K11" s="11">
        <v>14</v>
      </c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</row>
    <row r="12" ht="18.75" customHeight="1" spans="1:23">
      <c r="A12" s="23"/>
      <c r="B12" s="23"/>
      <c r="C12" s="10" t="s">
        <v>193</v>
      </c>
      <c r="D12" s="23"/>
      <c r="E12" s="23"/>
      <c r="F12" s="23"/>
      <c r="G12" s="23"/>
      <c r="H12" s="23"/>
      <c r="I12" s="11">
        <v>2215.7</v>
      </c>
      <c r="J12" s="11"/>
      <c r="K12" s="11"/>
      <c r="L12" s="11"/>
      <c r="M12" s="11"/>
      <c r="N12" s="11"/>
      <c r="O12" s="11"/>
      <c r="P12" s="23"/>
      <c r="Q12" s="11"/>
      <c r="R12" s="11">
        <v>2215.7</v>
      </c>
      <c r="S12" s="11"/>
      <c r="T12" s="11"/>
      <c r="U12" s="11"/>
      <c r="V12" s="11"/>
      <c r="W12" s="11">
        <v>2215.7</v>
      </c>
    </row>
    <row r="13" ht="18.75" customHeight="1" spans="1:23">
      <c r="A13" s="9" t="s">
        <v>191</v>
      </c>
      <c r="B13" s="9" t="s">
        <v>194</v>
      </c>
      <c r="C13" s="10" t="s">
        <v>193</v>
      </c>
      <c r="D13" s="9" t="s">
        <v>52</v>
      </c>
      <c r="E13" s="9" t="s">
        <v>74</v>
      </c>
      <c r="F13" s="9" t="s">
        <v>75</v>
      </c>
      <c r="G13" s="9" t="s">
        <v>175</v>
      </c>
      <c r="H13" s="9" t="s">
        <v>176</v>
      </c>
      <c r="I13" s="11">
        <v>5</v>
      </c>
      <c r="J13" s="11"/>
      <c r="K13" s="11"/>
      <c r="L13" s="11"/>
      <c r="M13" s="11"/>
      <c r="N13" s="11"/>
      <c r="O13" s="11"/>
      <c r="P13" s="23"/>
      <c r="Q13" s="11"/>
      <c r="R13" s="11">
        <v>5</v>
      </c>
      <c r="S13" s="11"/>
      <c r="T13" s="11"/>
      <c r="U13" s="11"/>
      <c r="V13" s="11"/>
      <c r="W13" s="11">
        <v>5</v>
      </c>
    </row>
    <row r="14" ht="18.75" customHeight="1" spans="1:23">
      <c r="A14" s="9" t="s">
        <v>191</v>
      </c>
      <c r="B14" s="9" t="s">
        <v>194</v>
      </c>
      <c r="C14" s="10" t="s">
        <v>193</v>
      </c>
      <c r="D14" s="9" t="s">
        <v>52</v>
      </c>
      <c r="E14" s="9" t="s">
        <v>74</v>
      </c>
      <c r="F14" s="9" t="s">
        <v>75</v>
      </c>
      <c r="G14" s="9" t="s">
        <v>195</v>
      </c>
      <c r="H14" s="9" t="s">
        <v>196</v>
      </c>
      <c r="I14" s="11">
        <v>242</v>
      </c>
      <c r="J14" s="11"/>
      <c r="K14" s="11"/>
      <c r="L14" s="11"/>
      <c r="M14" s="11"/>
      <c r="N14" s="11"/>
      <c r="O14" s="11"/>
      <c r="P14" s="23"/>
      <c r="Q14" s="11"/>
      <c r="R14" s="11">
        <v>242</v>
      </c>
      <c r="S14" s="11"/>
      <c r="T14" s="11"/>
      <c r="U14" s="11"/>
      <c r="V14" s="11"/>
      <c r="W14" s="11">
        <v>242</v>
      </c>
    </row>
    <row r="15" ht="18.75" customHeight="1" spans="1:23">
      <c r="A15" s="9" t="s">
        <v>191</v>
      </c>
      <c r="B15" s="9" t="s">
        <v>194</v>
      </c>
      <c r="C15" s="10" t="s">
        <v>193</v>
      </c>
      <c r="D15" s="9" t="s">
        <v>52</v>
      </c>
      <c r="E15" s="9" t="s">
        <v>74</v>
      </c>
      <c r="F15" s="9" t="s">
        <v>75</v>
      </c>
      <c r="G15" s="9" t="s">
        <v>195</v>
      </c>
      <c r="H15" s="9" t="s">
        <v>196</v>
      </c>
      <c r="I15" s="11">
        <v>626</v>
      </c>
      <c r="J15" s="11"/>
      <c r="K15" s="11"/>
      <c r="L15" s="11"/>
      <c r="M15" s="11"/>
      <c r="N15" s="11"/>
      <c r="O15" s="11"/>
      <c r="P15" s="23"/>
      <c r="Q15" s="11"/>
      <c r="R15" s="11">
        <v>626</v>
      </c>
      <c r="S15" s="11"/>
      <c r="T15" s="11"/>
      <c r="U15" s="11"/>
      <c r="V15" s="11"/>
      <c r="W15" s="11">
        <v>626</v>
      </c>
    </row>
    <row r="16" ht="18.75" customHeight="1" spans="1:23">
      <c r="A16" s="9" t="s">
        <v>191</v>
      </c>
      <c r="B16" s="9" t="s">
        <v>194</v>
      </c>
      <c r="C16" s="10" t="s">
        <v>193</v>
      </c>
      <c r="D16" s="9" t="s">
        <v>52</v>
      </c>
      <c r="E16" s="9" t="s">
        <v>74</v>
      </c>
      <c r="F16" s="9" t="s">
        <v>75</v>
      </c>
      <c r="G16" s="9" t="s">
        <v>195</v>
      </c>
      <c r="H16" s="9" t="s">
        <v>196</v>
      </c>
      <c r="I16" s="11">
        <v>127</v>
      </c>
      <c r="J16" s="11"/>
      <c r="K16" s="11"/>
      <c r="L16" s="11"/>
      <c r="M16" s="11"/>
      <c r="N16" s="11"/>
      <c r="O16" s="11"/>
      <c r="P16" s="23"/>
      <c r="Q16" s="11"/>
      <c r="R16" s="11">
        <v>127</v>
      </c>
      <c r="S16" s="11"/>
      <c r="T16" s="11"/>
      <c r="U16" s="11"/>
      <c r="V16" s="11"/>
      <c r="W16" s="11">
        <v>127</v>
      </c>
    </row>
    <row r="17" ht="18.75" customHeight="1" spans="1:23">
      <c r="A17" s="9" t="s">
        <v>191</v>
      </c>
      <c r="B17" s="9" t="s">
        <v>194</v>
      </c>
      <c r="C17" s="10" t="s">
        <v>193</v>
      </c>
      <c r="D17" s="9" t="s">
        <v>52</v>
      </c>
      <c r="E17" s="9" t="s">
        <v>74</v>
      </c>
      <c r="F17" s="9" t="s">
        <v>75</v>
      </c>
      <c r="G17" s="9" t="s">
        <v>195</v>
      </c>
      <c r="H17" s="9" t="s">
        <v>196</v>
      </c>
      <c r="I17" s="11">
        <v>74</v>
      </c>
      <c r="J17" s="11"/>
      <c r="K17" s="11"/>
      <c r="L17" s="11"/>
      <c r="M17" s="11"/>
      <c r="N17" s="11"/>
      <c r="O17" s="11"/>
      <c r="P17" s="23"/>
      <c r="Q17" s="11"/>
      <c r="R17" s="11">
        <v>74</v>
      </c>
      <c r="S17" s="11"/>
      <c r="T17" s="11"/>
      <c r="U17" s="11"/>
      <c r="V17" s="11"/>
      <c r="W17" s="11">
        <v>74</v>
      </c>
    </row>
    <row r="18" ht="18.75" customHeight="1" spans="1:23">
      <c r="A18" s="9" t="s">
        <v>191</v>
      </c>
      <c r="B18" s="9" t="s">
        <v>194</v>
      </c>
      <c r="C18" s="10" t="s">
        <v>193</v>
      </c>
      <c r="D18" s="9" t="s">
        <v>52</v>
      </c>
      <c r="E18" s="9" t="s">
        <v>74</v>
      </c>
      <c r="F18" s="9" t="s">
        <v>75</v>
      </c>
      <c r="G18" s="9" t="s">
        <v>195</v>
      </c>
      <c r="H18" s="9" t="s">
        <v>196</v>
      </c>
      <c r="I18" s="11">
        <v>112</v>
      </c>
      <c r="J18" s="11"/>
      <c r="K18" s="11"/>
      <c r="L18" s="11"/>
      <c r="M18" s="11"/>
      <c r="N18" s="11"/>
      <c r="O18" s="11"/>
      <c r="P18" s="23"/>
      <c r="Q18" s="11"/>
      <c r="R18" s="11">
        <v>112</v>
      </c>
      <c r="S18" s="11"/>
      <c r="T18" s="11"/>
      <c r="U18" s="11"/>
      <c r="V18" s="11"/>
      <c r="W18" s="11">
        <v>112</v>
      </c>
    </row>
    <row r="19" ht="18.75" customHeight="1" spans="1:23">
      <c r="A19" s="9" t="s">
        <v>191</v>
      </c>
      <c r="B19" s="9" t="s">
        <v>194</v>
      </c>
      <c r="C19" s="10" t="s">
        <v>193</v>
      </c>
      <c r="D19" s="9" t="s">
        <v>52</v>
      </c>
      <c r="E19" s="9" t="s">
        <v>74</v>
      </c>
      <c r="F19" s="9" t="s">
        <v>75</v>
      </c>
      <c r="G19" s="9" t="s">
        <v>195</v>
      </c>
      <c r="H19" s="9" t="s">
        <v>196</v>
      </c>
      <c r="I19" s="11">
        <v>30</v>
      </c>
      <c r="J19" s="11"/>
      <c r="K19" s="11"/>
      <c r="L19" s="11"/>
      <c r="M19" s="11"/>
      <c r="N19" s="11"/>
      <c r="O19" s="11"/>
      <c r="P19" s="23"/>
      <c r="Q19" s="11"/>
      <c r="R19" s="11">
        <v>30</v>
      </c>
      <c r="S19" s="11"/>
      <c r="T19" s="11"/>
      <c r="U19" s="11"/>
      <c r="V19" s="11"/>
      <c r="W19" s="11">
        <v>30</v>
      </c>
    </row>
    <row r="20" ht="18.75" customHeight="1" spans="1:23">
      <c r="A20" s="9" t="s">
        <v>191</v>
      </c>
      <c r="B20" s="9" t="s">
        <v>194</v>
      </c>
      <c r="C20" s="10" t="s">
        <v>193</v>
      </c>
      <c r="D20" s="9" t="s">
        <v>52</v>
      </c>
      <c r="E20" s="9" t="s">
        <v>74</v>
      </c>
      <c r="F20" s="9" t="s">
        <v>75</v>
      </c>
      <c r="G20" s="9" t="s">
        <v>195</v>
      </c>
      <c r="H20" s="9" t="s">
        <v>196</v>
      </c>
      <c r="I20" s="11">
        <v>880</v>
      </c>
      <c r="J20" s="11"/>
      <c r="K20" s="11"/>
      <c r="L20" s="11"/>
      <c r="M20" s="11"/>
      <c r="N20" s="11"/>
      <c r="O20" s="11"/>
      <c r="P20" s="23"/>
      <c r="Q20" s="11"/>
      <c r="R20" s="11">
        <v>880</v>
      </c>
      <c r="S20" s="11"/>
      <c r="T20" s="11"/>
      <c r="U20" s="11"/>
      <c r="V20" s="11"/>
      <c r="W20" s="11">
        <v>880</v>
      </c>
    </row>
    <row r="21" ht="18.75" customHeight="1" spans="1:23">
      <c r="A21" s="9" t="s">
        <v>191</v>
      </c>
      <c r="B21" s="9" t="s">
        <v>194</v>
      </c>
      <c r="C21" s="10" t="s">
        <v>193</v>
      </c>
      <c r="D21" s="9" t="s">
        <v>52</v>
      </c>
      <c r="E21" s="9" t="s">
        <v>74</v>
      </c>
      <c r="F21" s="9" t="s">
        <v>75</v>
      </c>
      <c r="G21" s="9" t="s">
        <v>195</v>
      </c>
      <c r="H21" s="9" t="s">
        <v>196</v>
      </c>
      <c r="I21" s="11">
        <v>2.7</v>
      </c>
      <c r="J21" s="11"/>
      <c r="K21" s="11"/>
      <c r="L21" s="11"/>
      <c r="M21" s="11"/>
      <c r="N21" s="11"/>
      <c r="O21" s="11"/>
      <c r="P21" s="23"/>
      <c r="Q21" s="11"/>
      <c r="R21" s="11">
        <v>2.7</v>
      </c>
      <c r="S21" s="11"/>
      <c r="T21" s="11"/>
      <c r="U21" s="11"/>
      <c r="V21" s="11"/>
      <c r="W21" s="11">
        <v>2.7</v>
      </c>
    </row>
    <row r="22" ht="18.75" customHeight="1" spans="1:23">
      <c r="A22" s="9" t="s">
        <v>191</v>
      </c>
      <c r="B22" s="9" t="s">
        <v>194</v>
      </c>
      <c r="C22" s="10" t="s">
        <v>193</v>
      </c>
      <c r="D22" s="9" t="s">
        <v>52</v>
      </c>
      <c r="E22" s="9" t="s">
        <v>74</v>
      </c>
      <c r="F22" s="9" t="s">
        <v>75</v>
      </c>
      <c r="G22" s="9" t="s">
        <v>195</v>
      </c>
      <c r="H22" s="9" t="s">
        <v>196</v>
      </c>
      <c r="I22" s="11">
        <v>117</v>
      </c>
      <c r="J22" s="11"/>
      <c r="K22" s="11"/>
      <c r="L22" s="11"/>
      <c r="M22" s="11"/>
      <c r="N22" s="11"/>
      <c r="O22" s="11"/>
      <c r="P22" s="23"/>
      <c r="Q22" s="11"/>
      <c r="R22" s="11">
        <v>117</v>
      </c>
      <c r="S22" s="11"/>
      <c r="T22" s="11"/>
      <c r="U22" s="11"/>
      <c r="V22" s="11"/>
      <c r="W22" s="11">
        <v>117</v>
      </c>
    </row>
    <row r="23" ht="18.75" customHeight="1" spans="1:23">
      <c r="A23" s="12" t="s">
        <v>29</v>
      </c>
      <c r="B23" s="12"/>
      <c r="C23" s="12"/>
      <c r="D23" s="12"/>
      <c r="E23" s="12"/>
      <c r="F23" s="12"/>
      <c r="G23" s="12"/>
      <c r="H23" s="12"/>
      <c r="I23" s="11">
        <v>2229.7</v>
      </c>
      <c r="J23" s="11">
        <v>14</v>
      </c>
      <c r="K23" s="11">
        <v>14</v>
      </c>
      <c r="L23" s="11"/>
      <c r="M23" s="11"/>
      <c r="N23" s="11"/>
      <c r="O23" s="11"/>
      <c r="P23" s="11"/>
      <c r="Q23" s="11"/>
      <c r="R23" s="11">
        <v>2215.7</v>
      </c>
      <c r="S23" s="11"/>
      <c r="T23" s="11"/>
      <c r="U23" s="11"/>
      <c r="V23" s="11"/>
      <c r="W23" s="11">
        <v>2215.7</v>
      </c>
    </row>
  </sheetData>
  <mergeCells count="28">
    <mergeCell ref="A3:W3"/>
    <mergeCell ref="A4:H4"/>
    <mergeCell ref="J5:M5"/>
    <mergeCell ref="N5:P5"/>
    <mergeCell ref="R5:W5"/>
    <mergeCell ref="A23:H23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ageMargins left="0.75" right="0.75" top="1" bottom="1" header="0.5" footer="0.5"/>
  <pageSetup paperSize="1" pageOrder="overThenDown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J20"/>
  <sheetViews>
    <sheetView showZeros="0" workbookViewId="0">
      <pane ySplit="1" topLeftCell="A8" activePane="bottomLeft" state="frozen"/>
      <selection/>
      <selection pane="bottomLeft" activeCell="I17" sqref="I17"/>
    </sheetView>
  </sheetViews>
  <sheetFormatPr defaultColWidth="8.85" defaultRowHeight="15" customHeight="1"/>
  <cols>
    <col min="1" max="1" width="44.4166666666667" customWidth="1"/>
    <col min="2" max="2" width="41.55" customWidth="1"/>
    <col min="3" max="4" width="13.8416666666667" customWidth="1"/>
    <col min="5" max="5" width="26.8416666666667" customWidth="1"/>
    <col min="6" max="8" width="10" customWidth="1"/>
    <col min="9" max="9" width="13.7" customWidth="1"/>
    <col min="10" max="10" width="27.9833333333333" customWidth="1"/>
  </cols>
  <sheetData>
    <row r="1" customHeight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customHeight="1" spans="1:10">
      <c r="A2" s="20" t="s">
        <v>197</v>
      </c>
      <c r="B2" s="20"/>
      <c r="C2" s="20"/>
      <c r="D2" s="20"/>
      <c r="E2" s="20"/>
      <c r="F2" s="20"/>
      <c r="G2" s="20"/>
      <c r="H2" s="20"/>
      <c r="I2" s="20"/>
      <c r="J2" s="20"/>
    </row>
    <row r="3" ht="45" customHeight="1" spans="1:10">
      <c r="A3" s="58" t="s">
        <v>198</v>
      </c>
      <c r="B3" s="58"/>
      <c r="C3" s="58"/>
      <c r="D3" s="58"/>
      <c r="E3" s="58"/>
      <c r="F3" s="58"/>
      <c r="G3" s="58"/>
      <c r="H3" s="58"/>
      <c r="I3" s="58"/>
      <c r="J3" s="58"/>
    </row>
    <row r="4" ht="20.25" customHeight="1" spans="1:10">
      <c r="A4" s="19" t="str">
        <f>"单位名称："&amp;"澄江市学生资助管理中心"</f>
        <v>单位名称：澄江市学生资助管理中心</v>
      </c>
      <c r="B4" s="19"/>
      <c r="C4" s="19"/>
      <c r="D4" s="19"/>
      <c r="E4" s="19"/>
      <c r="F4" s="19"/>
      <c r="G4" s="19"/>
      <c r="H4" s="19"/>
      <c r="I4" s="19"/>
      <c r="J4" s="19"/>
    </row>
    <row r="5" ht="20.25" customHeight="1" spans="1:10">
      <c r="A5" s="59" t="s">
        <v>199</v>
      </c>
      <c r="B5" s="59" t="s">
        <v>200</v>
      </c>
      <c r="C5" s="59" t="s">
        <v>201</v>
      </c>
      <c r="D5" s="59" t="s">
        <v>202</v>
      </c>
      <c r="E5" s="59" t="s">
        <v>203</v>
      </c>
      <c r="F5" s="59" t="s">
        <v>204</v>
      </c>
      <c r="G5" s="59" t="s">
        <v>205</v>
      </c>
      <c r="H5" s="59" t="s">
        <v>206</v>
      </c>
      <c r="I5" s="59" t="s">
        <v>207</v>
      </c>
      <c r="J5" s="59" t="s">
        <v>208</v>
      </c>
    </row>
    <row r="6" ht="46.5" customHeight="1" spans="1:10">
      <c r="A6" s="59"/>
      <c r="B6" s="59"/>
      <c r="C6" s="59"/>
      <c r="D6" s="59"/>
      <c r="E6" s="59"/>
      <c r="F6" s="59"/>
      <c r="G6" s="59"/>
      <c r="H6" s="59"/>
      <c r="I6" s="59"/>
      <c r="J6" s="59"/>
    </row>
    <row r="7" ht="20.25" customHeight="1" spans="1:10">
      <c r="A7" s="60">
        <v>1</v>
      </c>
      <c r="B7" s="60">
        <v>2</v>
      </c>
      <c r="C7" s="60">
        <v>3</v>
      </c>
      <c r="D7" s="60">
        <v>4</v>
      </c>
      <c r="E7" s="60">
        <v>5</v>
      </c>
      <c r="F7" s="60">
        <v>6</v>
      </c>
      <c r="G7" s="60">
        <v>7</v>
      </c>
      <c r="H7" s="60">
        <v>8</v>
      </c>
      <c r="I7" s="60">
        <v>9</v>
      </c>
      <c r="J7" s="60">
        <v>10</v>
      </c>
    </row>
    <row r="8" ht="20.25" customHeight="1" spans="1:10">
      <c r="A8" t="s">
        <v>52</v>
      </c>
      <c r="B8" s="23"/>
      <c r="C8" s="23"/>
      <c r="E8" s="61"/>
      <c r="F8" s="61"/>
      <c r="G8" s="61"/>
      <c r="H8" s="61"/>
      <c r="I8" s="61"/>
      <c r="J8" s="61"/>
    </row>
    <row r="9" ht="112.5" spans="1:10">
      <c r="A9" s="24" t="s">
        <v>190</v>
      </c>
      <c r="B9" s="76" t="s">
        <v>209</v>
      </c>
      <c r="C9" s="25"/>
      <c r="D9" s="25"/>
      <c r="E9" s="61"/>
      <c r="F9" s="61"/>
      <c r="G9" s="61"/>
      <c r="H9" s="61"/>
      <c r="I9" s="61"/>
      <c r="J9" s="61"/>
    </row>
    <row r="10" ht="33.75" spans="1:10">
      <c r="A10" s="23"/>
      <c r="B10" s="23"/>
      <c r="C10" s="23" t="s">
        <v>210</v>
      </c>
      <c r="D10" s="77" t="s">
        <v>211</v>
      </c>
      <c r="E10" s="78" t="s">
        <v>212</v>
      </c>
      <c r="F10" s="66" t="s">
        <v>213</v>
      </c>
      <c r="G10" s="25" t="s">
        <v>214</v>
      </c>
      <c r="H10" s="66" t="s">
        <v>215</v>
      </c>
      <c r="I10" s="66" t="s">
        <v>216</v>
      </c>
      <c r="J10" s="78" t="s">
        <v>217</v>
      </c>
    </row>
    <row r="11" ht="20.25" customHeight="1" spans="1:10">
      <c r="A11" s="23"/>
      <c r="B11" s="23"/>
      <c r="C11" s="23" t="s">
        <v>210</v>
      </c>
      <c r="D11" s="77" t="s">
        <v>211</v>
      </c>
      <c r="E11" s="78" t="s">
        <v>218</v>
      </c>
      <c r="F11" s="66" t="s">
        <v>219</v>
      </c>
      <c r="G11" s="25" t="s">
        <v>220</v>
      </c>
      <c r="H11" s="66" t="s">
        <v>221</v>
      </c>
      <c r="I11" s="66" t="s">
        <v>216</v>
      </c>
      <c r="J11" s="78" t="s">
        <v>222</v>
      </c>
    </row>
    <row r="12" ht="13.5" spans="1:10">
      <c r="A12" s="23"/>
      <c r="B12" s="23"/>
      <c r="C12" s="23" t="s">
        <v>210</v>
      </c>
      <c r="D12" s="77" t="s">
        <v>223</v>
      </c>
      <c r="E12" s="78" t="s">
        <v>218</v>
      </c>
      <c r="F12" s="66" t="s">
        <v>213</v>
      </c>
      <c r="G12" s="25" t="s">
        <v>214</v>
      </c>
      <c r="H12" s="66" t="s">
        <v>215</v>
      </c>
      <c r="I12" s="66" t="s">
        <v>216</v>
      </c>
      <c r="J12" s="78" t="s">
        <v>224</v>
      </c>
    </row>
    <row r="13" ht="33.75" spans="1:10">
      <c r="A13" s="23"/>
      <c r="B13" s="23"/>
      <c r="C13" s="23" t="s">
        <v>225</v>
      </c>
      <c r="D13" s="77" t="s">
        <v>226</v>
      </c>
      <c r="E13" s="78" t="s">
        <v>227</v>
      </c>
      <c r="F13" s="66" t="s">
        <v>213</v>
      </c>
      <c r="G13" s="25" t="s">
        <v>214</v>
      </c>
      <c r="H13" s="66" t="s">
        <v>215</v>
      </c>
      <c r="I13" s="66" t="s">
        <v>216</v>
      </c>
      <c r="J13" s="78" t="s">
        <v>228</v>
      </c>
    </row>
    <row r="14" ht="33.75" spans="1:10">
      <c r="A14" s="23"/>
      <c r="B14" s="23"/>
      <c r="C14" s="23" t="s">
        <v>229</v>
      </c>
      <c r="D14" s="77" t="s">
        <v>230</v>
      </c>
      <c r="E14" s="78" t="s">
        <v>231</v>
      </c>
      <c r="F14" s="66" t="s">
        <v>219</v>
      </c>
      <c r="G14" s="25" t="s">
        <v>232</v>
      </c>
      <c r="H14" s="66" t="s">
        <v>215</v>
      </c>
      <c r="I14" s="66" t="s">
        <v>216</v>
      </c>
      <c r="J14" s="79" t="s">
        <v>233</v>
      </c>
    </row>
    <row r="15" ht="22.5" spans="1:10">
      <c r="A15" s="24" t="s">
        <v>193</v>
      </c>
      <c r="B15" s="23" t="s">
        <v>234</v>
      </c>
      <c r="C15" s="23"/>
      <c r="D15" s="23"/>
      <c r="E15" s="23"/>
      <c r="F15" s="23"/>
      <c r="G15" s="23"/>
      <c r="H15" s="23"/>
      <c r="I15" s="23"/>
      <c r="J15" s="23"/>
    </row>
    <row r="16" ht="33.75" spans="1:10">
      <c r="A16" s="23"/>
      <c r="B16" s="23"/>
      <c r="C16" s="23" t="s">
        <v>210</v>
      </c>
      <c r="D16" s="77" t="s">
        <v>211</v>
      </c>
      <c r="E16" s="78" t="s">
        <v>235</v>
      </c>
      <c r="F16" s="66" t="s">
        <v>219</v>
      </c>
      <c r="G16" s="25" t="s">
        <v>214</v>
      </c>
      <c r="H16" s="66" t="s">
        <v>236</v>
      </c>
      <c r="I16" s="66" t="s">
        <v>216</v>
      </c>
      <c r="J16" s="78" t="s">
        <v>234</v>
      </c>
    </row>
    <row r="17" ht="33.75" spans="1:10">
      <c r="A17" s="23"/>
      <c r="B17" s="23"/>
      <c r="C17" s="23" t="s">
        <v>210</v>
      </c>
      <c r="D17" s="77" t="s">
        <v>223</v>
      </c>
      <c r="E17" s="78" t="s">
        <v>237</v>
      </c>
      <c r="F17" s="66" t="s">
        <v>219</v>
      </c>
      <c r="G17" s="25" t="s">
        <v>238</v>
      </c>
      <c r="H17" s="66" t="s">
        <v>215</v>
      </c>
      <c r="I17" s="66" t="s">
        <v>216</v>
      </c>
      <c r="J17" s="78" t="s">
        <v>239</v>
      </c>
    </row>
    <row r="18" ht="22.5" spans="1:10">
      <c r="A18" s="23"/>
      <c r="B18" s="23"/>
      <c r="C18" s="23" t="s">
        <v>225</v>
      </c>
      <c r="D18" s="77" t="s">
        <v>240</v>
      </c>
      <c r="E18" s="78" t="s">
        <v>241</v>
      </c>
      <c r="F18" s="66" t="s">
        <v>219</v>
      </c>
      <c r="G18" s="25" t="s">
        <v>214</v>
      </c>
      <c r="H18" s="66" t="s">
        <v>242</v>
      </c>
      <c r="I18" s="66" t="s">
        <v>216</v>
      </c>
      <c r="J18" s="78" t="s">
        <v>243</v>
      </c>
    </row>
    <row r="19" ht="33.75" spans="1:10">
      <c r="A19" s="23"/>
      <c r="B19" s="23"/>
      <c r="C19" s="23" t="s">
        <v>225</v>
      </c>
      <c r="D19" s="77" t="s">
        <v>226</v>
      </c>
      <c r="E19" s="78" t="s">
        <v>244</v>
      </c>
      <c r="F19" s="66" t="s">
        <v>219</v>
      </c>
      <c r="G19" s="25" t="s">
        <v>214</v>
      </c>
      <c r="H19" s="66" t="s">
        <v>215</v>
      </c>
      <c r="I19" s="66" t="s">
        <v>216</v>
      </c>
      <c r="J19" s="78" t="s">
        <v>245</v>
      </c>
    </row>
    <row r="20" ht="33.75" spans="1:10">
      <c r="A20" s="23"/>
      <c r="B20" s="23"/>
      <c r="C20" s="23" t="s">
        <v>229</v>
      </c>
      <c r="D20" s="77" t="s">
        <v>230</v>
      </c>
      <c r="E20" s="78" t="s">
        <v>246</v>
      </c>
      <c r="F20" s="66" t="s">
        <v>219</v>
      </c>
      <c r="G20" s="25" t="s">
        <v>214</v>
      </c>
      <c r="H20" s="66" t="s">
        <v>215</v>
      </c>
      <c r="I20" s="66" t="s">
        <v>216</v>
      </c>
      <c r="J20" s="78" t="s">
        <v>234</v>
      </c>
    </row>
  </sheetData>
  <mergeCells count="13">
    <mergeCell ref="A2:J2"/>
    <mergeCell ref="A3:J3"/>
    <mergeCell ref="A4:J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</mergeCells>
  <pageMargins left="0.75" right="0.75" top="1" bottom="1" header="0.5" footer="0.5"/>
  <pageSetup paperSize="1" pageOrder="overThenDown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F10"/>
  <sheetViews>
    <sheetView showZeros="0" workbookViewId="0">
      <pane ySplit="1" topLeftCell="A3" activePane="bottomLeft" state="frozen"/>
      <selection/>
      <selection pane="bottomLeft" activeCell="B20" sqref="B20"/>
    </sheetView>
  </sheetViews>
  <sheetFormatPr defaultColWidth="8.85" defaultRowHeight="15" customHeight="1" outlineLevelCol="5"/>
  <cols>
    <col min="1" max="1" width="28.575" customWidth="1"/>
    <col min="2" max="2" width="17.1416666666667" customWidth="1"/>
    <col min="3" max="3" width="28.575" customWidth="1"/>
    <col min="4" max="6" width="21.425" customWidth="1"/>
  </cols>
  <sheetData>
    <row r="1" customHeight="1" spans="1:6">
      <c r="A1" s="1"/>
      <c r="B1" s="1"/>
      <c r="C1" s="1"/>
      <c r="D1" s="1"/>
      <c r="E1" s="1"/>
      <c r="F1" s="1"/>
    </row>
    <row r="2" ht="18.75" customHeight="1" spans="1:6">
      <c r="A2" s="2"/>
      <c r="B2" s="2"/>
      <c r="C2" s="2"/>
      <c r="D2" s="2"/>
      <c r="E2" s="2"/>
      <c r="F2" s="69" t="s">
        <v>247</v>
      </c>
    </row>
    <row r="3" ht="37.5" customHeight="1" spans="1:6">
      <c r="A3" s="4" t="s">
        <v>248</v>
      </c>
      <c r="B3" s="4"/>
      <c r="C3" s="4"/>
      <c r="D3" s="4"/>
      <c r="E3" s="4"/>
      <c r="F3" s="4"/>
    </row>
    <row r="4" ht="18.75" customHeight="1" spans="1:6">
      <c r="A4" s="70" t="str">
        <f>"单位名称："&amp;"澄江市学生资助管理中心"</f>
        <v>单位名称：澄江市学生资助管理中心</v>
      </c>
      <c r="B4" s="70"/>
      <c r="C4" s="70"/>
      <c r="D4" s="71"/>
      <c r="E4" s="71"/>
      <c r="F4" s="72" t="s">
        <v>26</v>
      </c>
    </row>
    <row r="5" ht="18.75" customHeight="1" spans="1:6">
      <c r="A5" s="13" t="s">
        <v>249</v>
      </c>
      <c r="B5" s="13" t="s">
        <v>55</v>
      </c>
      <c r="C5" s="13" t="s">
        <v>56</v>
      </c>
      <c r="D5" s="73" t="s">
        <v>250</v>
      </c>
      <c r="E5" s="73"/>
      <c r="F5" s="73"/>
    </row>
    <row r="6" ht="18.75" customHeight="1" spans="1:6">
      <c r="A6" s="13" t="s">
        <v>55</v>
      </c>
      <c r="B6" s="13" t="s">
        <v>55</v>
      </c>
      <c r="C6" s="13" t="s">
        <v>56</v>
      </c>
      <c r="D6" s="73" t="s">
        <v>31</v>
      </c>
      <c r="E6" s="73" t="s">
        <v>58</v>
      </c>
      <c r="F6" s="73" t="s">
        <v>59</v>
      </c>
    </row>
    <row r="7" ht="18.75" customHeight="1" spans="1:6">
      <c r="A7" s="14" t="s">
        <v>42</v>
      </c>
      <c r="B7" s="14"/>
      <c r="C7" s="14" t="s">
        <v>43</v>
      </c>
      <c r="D7" s="14" t="s">
        <v>45</v>
      </c>
      <c r="E7" s="14" t="s">
        <v>46</v>
      </c>
      <c r="F7" s="14" t="s">
        <v>47</v>
      </c>
    </row>
    <row r="8" ht="20.25" customHeight="1" spans="1:6">
      <c r="A8" s="16"/>
      <c r="B8" s="16"/>
      <c r="C8" s="16"/>
      <c r="D8" s="17"/>
      <c r="E8" s="17"/>
      <c r="F8" s="17"/>
    </row>
    <row r="9" ht="20.25" customHeight="1" spans="1:6">
      <c r="A9" s="74" t="s">
        <v>103</v>
      </c>
      <c r="B9" s="74"/>
      <c r="C9" s="74"/>
      <c r="D9" s="75"/>
      <c r="E9" s="75"/>
      <c r="F9" s="75"/>
    </row>
    <row r="10" customHeight="1" spans="1:1">
      <c r="A10" t="s">
        <v>251</v>
      </c>
    </row>
  </sheetData>
  <mergeCells count="7">
    <mergeCell ref="A3:F3"/>
    <mergeCell ref="A4:C4"/>
    <mergeCell ref="D5:F5"/>
    <mergeCell ref="A9:C9"/>
    <mergeCell ref="A5:A6"/>
    <mergeCell ref="B5:B6"/>
    <mergeCell ref="C5:C6"/>
  </mergeCells>
  <pageMargins left="0.75" right="0.75" top="1" bottom="1" header="0.5" footer="0.5"/>
  <pageSetup paperSize="1" pageOrder="overThenDown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Q21"/>
  <sheetViews>
    <sheetView showZeros="0" workbookViewId="0">
      <pane ySplit="1" topLeftCell="A5" activePane="bottomLeft" state="frozen"/>
      <selection/>
      <selection pane="bottomLeft" activeCell="C25" sqref="C25"/>
    </sheetView>
  </sheetViews>
  <sheetFormatPr defaultColWidth="8.85" defaultRowHeight="15" customHeight="1"/>
  <cols>
    <col min="1" max="1" width="32.9916666666667" customWidth="1"/>
    <col min="2" max="2" width="31.2833333333333" customWidth="1"/>
    <col min="3" max="3" width="31.4166666666667" customWidth="1"/>
    <col min="4" max="4" width="11.4166666666667" customWidth="1"/>
    <col min="5" max="7" width="16.2833333333333" customWidth="1"/>
    <col min="8" max="11" width="16.4166666666667" customWidth="1"/>
    <col min="12" max="17" width="16.2833333333333" customWidth="1"/>
  </cols>
  <sheetData>
    <row r="1" customHeight="1" spans="1:17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customHeight="1" spans="1:17">
      <c r="A2" s="64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20" t="s">
        <v>252</v>
      </c>
    </row>
    <row r="3" ht="45" customHeight="1" spans="1:17">
      <c r="A3" s="58" t="s">
        <v>253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67"/>
      <c r="O3" s="67"/>
      <c r="P3" s="67"/>
      <c r="Q3" s="67"/>
    </row>
    <row r="4" ht="20.25" customHeight="1" spans="1:17">
      <c r="A4" s="19" t="str">
        <f>"单位名称："&amp;"澄江市学生资助管理中心"</f>
        <v>单位名称：澄江市学生资助管理中心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20" t="s">
        <v>26</v>
      </c>
    </row>
    <row r="5" ht="20.25" customHeight="1" spans="1:17">
      <c r="A5" s="22" t="s">
        <v>254</v>
      </c>
      <c r="B5" s="22" t="s">
        <v>255</v>
      </c>
      <c r="C5" s="22" t="s">
        <v>256</v>
      </c>
      <c r="D5" s="22" t="s">
        <v>257</v>
      </c>
      <c r="E5" s="22" t="s">
        <v>258</v>
      </c>
      <c r="F5" s="22" t="s">
        <v>259</v>
      </c>
      <c r="G5" s="22" t="s">
        <v>140</v>
      </c>
      <c r="H5" s="22"/>
      <c r="I5" s="22"/>
      <c r="J5" s="22"/>
      <c r="K5" s="22"/>
      <c r="L5" s="22"/>
      <c r="M5" s="22"/>
      <c r="N5" s="22"/>
      <c r="O5" s="22"/>
      <c r="P5" s="22"/>
      <c r="Q5" s="22"/>
    </row>
    <row r="6" ht="20.25" customHeight="1" spans="1:17">
      <c r="A6" s="22" t="s">
        <v>260</v>
      </c>
      <c r="B6" s="22" t="s">
        <v>255</v>
      </c>
      <c r="C6" s="22" t="s">
        <v>256</v>
      </c>
      <c r="D6" s="22" t="s">
        <v>257</v>
      </c>
      <c r="E6" s="22" t="s">
        <v>258</v>
      </c>
      <c r="F6" s="22" t="s">
        <v>259</v>
      </c>
      <c r="G6" s="22" t="s">
        <v>29</v>
      </c>
      <c r="H6" s="22" t="s">
        <v>32</v>
      </c>
      <c r="I6" s="22" t="s">
        <v>261</v>
      </c>
      <c r="J6" s="22" t="s">
        <v>262</v>
      </c>
      <c r="K6" s="22" t="s">
        <v>35</v>
      </c>
      <c r="L6" s="22" t="s">
        <v>36</v>
      </c>
      <c r="M6" s="22" t="s">
        <v>36</v>
      </c>
      <c r="N6" s="22"/>
      <c r="O6" s="22"/>
      <c r="P6" s="22"/>
      <c r="Q6" s="22"/>
    </row>
    <row r="7" ht="32.4" customHeight="1" spans="1:17">
      <c r="A7" s="22"/>
      <c r="B7" s="22"/>
      <c r="C7" s="22"/>
      <c r="D7" s="22"/>
      <c r="E7" s="22"/>
      <c r="F7" s="22"/>
      <c r="G7" s="22"/>
      <c r="H7" s="22" t="s">
        <v>31</v>
      </c>
      <c r="I7" s="22"/>
      <c r="J7" s="22"/>
      <c r="K7" s="22"/>
      <c r="L7" s="22" t="s">
        <v>31</v>
      </c>
      <c r="M7" s="22" t="s">
        <v>37</v>
      </c>
      <c r="N7" s="22" t="s">
        <v>38</v>
      </c>
      <c r="O7" s="68" t="s">
        <v>39</v>
      </c>
      <c r="P7" s="68" t="s">
        <v>40</v>
      </c>
      <c r="Q7" s="68" t="s">
        <v>41</v>
      </c>
    </row>
    <row r="8" ht="20.25" customHeight="1" spans="1:17">
      <c r="A8" s="60">
        <v>1</v>
      </c>
      <c r="B8" s="60">
        <v>2</v>
      </c>
      <c r="C8" s="60">
        <v>3</v>
      </c>
      <c r="D8" s="60">
        <v>4</v>
      </c>
      <c r="E8" s="60">
        <v>5</v>
      </c>
      <c r="F8" s="60">
        <v>6</v>
      </c>
      <c r="G8" s="60">
        <v>7</v>
      </c>
      <c r="H8" s="60">
        <v>8</v>
      </c>
      <c r="I8" s="60">
        <v>9</v>
      </c>
      <c r="J8" s="60">
        <v>10</v>
      </c>
      <c r="K8" s="60">
        <v>11</v>
      </c>
      <c r="L8" s="60">
        <v>12</v>
      </c>
      <c r="M8" s="60">
        <v>13</v>
      </c>
      <c r="N8" s="60">
        <v>14</v>
      </c>
      <c r="O8" s="60">
        <v>15</v>
      </c>
      <c r="P8" s="60">
        <v>16</v>
      </c>
      <c r="Q8" s="60">
        <v>17</v>
      </c>
    </row>
    <row r="9" ht="20.25" customHeight="1" spans="1:17">
      <c r="A9" s="65" t="s">
        <v>193</v>
      </c>
      <c r="B9" s="23"/>
      <c r="C9" s="23"/>
      <c r="D9" s="61"/>
      <c r="E9" s="61"/>
      <c r="F9" s="61">
        <v>467.7</v>
      </c>
      <c r="G9" s="61">
        <v>2215.7</v>
      </c>
      <c r="H9" s="61"/>
      <c r="I9" s="61"/>
      <c r="J9" s="62"/>
      <c r="K9" s="62"/>
      <c r="L9" s="61">
        <v>2215.7</v>
      </c>
      <c r="M9" s="61"/>
      <c r="N9" s="61"/>
      <c r="O9" s="61"/>
      <c r="P9" s="61"/>
      <c r="Q9" s="61">
        <v>2215.7</v>
      </c>
    </row>
    <row r="10" ht="20.25" customHeight="1" spans="1:17">
      <c r="A10" s="23"/>
      <c r="B10" s="23" t="s">
        <v>263</v>
      </c>
      <c r="C10" s="23" t="s">
        <v>264</v>
      </c>
      <c r="D10" s="66" t="s">
        <v>265</v>
      </c>
      <c r="E10" s="25">
        <v>117000</v>
      </c>
      <c r="F10" s="61">
        <v>117</v>
      </c>
      <c r="G10" s="61">
        <v>117</v>
      </c>
      <c r="H10" s="62"/>
      <c r="I10" s="62"/>
      <c r="J10" s="62"/>
      <c r="K10" s="62"/>
      <c r="L10" s="61">
        <v>117</v>
      </c>
      <c r="M10" s="61"/>
      <c r="N10" s="61"/>
      <c r="O10" s="61"/>
      <c r="P10" s="61"/>
      <c r="Q10" s="61">
        <v>117</v>
      </c>
    </row>
    <row r="11" ht="20.25" customHeight="1" spans="1:17">
      <c r="A11" s="23"/>
      <c r="B11" s="23" t="s">
        <v>266</v>
      </c>
      <c r="C11" s="23" t="str">
        <f>"A02010105"&amp;"  "&amp;"台式计算机"</f>
        <v>A02010105  台式计算机</v>
      </c>
      <c r="D11" s="66" t="s">
        <v>267</v>
      </c>
      <c r="E11" s="25">
        <v>3</v>
      </c>
      <c r="F11" s="61">
        <v>3</v>
      </c>
      <c r="G11" s="61">
        <v>3</v>
      </c>
      <c r="H11" s="62"/>
      <c r="I11" s="62"/>
      <c r="J11" s="62"/>
      <c r="K11" s="62"/>
      <c r="L11" s="61">
        <v>3</v>
      </c>
      <c r="M11" s="61"/>
      <c r="N11" s="61"/>
      <c r="O11" s="61"/>
      <c r="P11" s="61"/>
      <c r="Q11" s="61">
        <v>3</v>
      </c>
    </row>
    <row r="12" ht="20.25" customHeight="1" spans="1:17">
      <c r="A12" s="23"/>
      <c r="B12" s="23" t="s">
        <v>268</v>
      </c>
      <c r="C12" s="23" t="str">
        <f t="shared" ref="C12:C14" si="0">"A07060199"&amp;"  "&amp;"其他农副食品，动、植物油制品"</f>
        <v>A07060199  其他农副食品，动、植物油制品</v>
      </c>
      <c r="D12" s="66" t="s">
        <v>269</v>
      </c>
      <c r="E12" s="25">
        <v>500000</v>
      </c>
      <c r="F12" s="61">
        <v>127</v>
      </c>
      <c r="G12" s="61">
        <v>127</v>
      </c>
      <c r="H12" s="62"/>
      <c r="I12" s="62"/>
      <c r="J12" s="62"/>
      <c r="K12" s="62"/>
      <c r="L12" s="61">
        <v>127</v>
      </c>
      <c r="M12" s="61"/>
      <c r="N12" s="61"/>
      <c r="O12" s="61"/>
      <c r="P12" s="61"/>
      <c r="Q12" s="61">
        <v>127</v>
      </c>
    </row>
    <row r="13" ht="20.25" customHeight="1" spans="1:17">
      <c r="A13" s="23"/>
      <c r="B13" s="23" t="s">
        <v>270</v>
      </c>
      <c r="C13" s="23" t="str">
        <f>"A07060111"&amp;"  "&amp;"蔬菜加工品"</f>
        <v>A07060111  蔬菜加工品</v>
      </c>
      <c r="D13" s="66" t="s">
        <v>265</v>
      </c>
      <c r="E13" s="25">
        <v>484000</v>
      </c>
      <c r="F13" s="61"/>
      <c r="G13" s="61">
        <v>242</v>
      </c>
      <c r="H13" s="62"/>
      <c r="I13" s="62"/>
      <c r="J13" s="62"/>
      <c r="K13" s="62"/>
      <c r="L13" s="61">
        <v>242</v>
      </c>
      <c r="M13" s="61"/>
      <c r="N13" s="61"/>
      <c r="O13" s="61"/>
      <c r="P13" s="61"/>
      <c r="Q13" s="61">
        <v>242</v>
      </c>
    </row>
    <row r="14" ht="20.25" customHeight="1" spans="1:17">
      <c r="A14" s="23"/>
      <c r="B14" s="23" t="s">
        <v>271</v>
      </c>
      <c r="C14" s="23" t="str">
        <f t="shared" si="0"/>
        <v>A07060199  其他农副食品，动、植物油制品</v>
      </c>
      <c r="D14" s="66" t="s">
        <v>269</v>
      </c>
      <c r="E14" s="25">
        <v>50000</v>
      </c>
      <c r="F14" s="61">
        <v>30</v>
      </c>
      <c r="G14" s="61">
        <v>30</v>
      </c>
      <c r="H14" s="62"/>
      <c r="I14" s="62"/>
      <c r="J14" s="62"/>
      <c r="K14" s="62"/>
      <c r="L14" s="61">
        <v>30</v>
      </c>
      <c r="M14" s="61"/>
      <c r="N14" s="61"/>
      <c r="O14" s="61"/>
      <c r="P14" s="61"/>
      <c r="Q14" s="61">
        <v>30</v>
      </c>
    </row>
    <row r="15" ht="20.25" customHeight="1" spans="1:17">
      <c r="A15" s="23"/>
      <c r="B15" s="23" t="s">
        <v>272</v>
      </c>
      <c r="C15" s="23" t="str">
        <f>"A05040101"&amp;"  "&amp;"复印纸"</f>
        <v>A05040101  复印纸</v>
      </c>
      <c r="D15" s="66" t="s">
        <v>273</v>
      </c>
      <c r="E15" s="25">
        <v>100</v>
      </c>
      <c r="F15" s="61">
        <v>2</v>
      </c>
      <c r="G15" s="61">
        <v>2</v>
      </c>
      <c r="H15" s="62"/>
      <c r="I15" s="62"/>
      <c r="J15" s="62"/>
      <c r="K15" s="62"/>
      <c r="L15" s="61">
        <v>2</v>
      </c>
      <c r="M15" s="61"/>
      <c r="N15" s="61"/>
      <c r="O15" s="61"/>
      <c r="P15" s="61"/>
      <c r="Q15" s="61">
        <v>2</v>
      </c>
    </row>
    <row r="16" ht="20.25" customHeight="1" spans="1:17">
      <c r="A16" s="23"/>
      <c r="B16" s="23" t="s">
        <v>274</v>
      </c>
      <c r="C16" s="23" t="str">
        <f>"A07060107"&amp;"  "&amp;"畜禽肉"</f>
        <v>A07060107  畜禽肉</v>
      </c>
      <c r="D16" s="66" t="s">
        <v>265</v>
      </c>
      <c r="E16" s="25">
        <v>250400</v>
      </c>
      <c r="F16" s="61"/>
      <c r="G16" s="61">
        <v>626</v>
      </c>
      <c r="H16" s="62"/>
      <c r="I16" s="62"/>
      <c r="J16" s="62"/>
      <c r="K16" s="62"/>
      <c r="L16" s="61">
        <v>626</v>
      </c>
      <c r="M16" s="61"/>
      <c r="N16" s="61"/>
      <c r="O16" s="61"/>
      <c r="P16" s="61"/>
      <c r="Q16" s="61">
        <v>626</v>
      </c>
    </row>
    <row r="17" ht="20.25" customHeight="1" spans="1:17">
      <c r="A17" s="23"/>
      <c r="B17" s="23" t="s">
        <v>275</v>
      </c>
      <c r="C17" s="23" t="str">
        <f>"A07060102"&amp;"  "&amp;"碾磨谷物及谷物加工品"</f>
        <v>A07060102  碾磨谷物及谷物加工品</v>
      </c>
      <c r="D17" s="66" t="s">
        <v>265</v>
      </c>
      <c r="E17" s="25">
        <v>370000</v>
      </c>
      <c r="F17" s="61">
        <v>74</v>
      </c>
      <c r="G17" s="61">
        <v>74</v>
      </c>
      <c r="H17" s="62"/>
      <c r="I17" s="62"/>
      <c r="J17" s="62"/>
      <c r="K17" s="62"/>
      <c r="L17" s="61">
        <v>74</v>
      </c>
      <c r="M17" s="61"/>
      <c r="N17" s="61"/>
      <c r="O17" s="61"/>
      <c r="P17" s="61"/>
      <c r="Q17" s="61">
        <v>74</v>
      </c>
    </row>
    <row r="18" ht="20.25" customHeight="1" spans="1:17">
      <c r="A18" s="23"/>
      <c r="B18" s="23" t="s">
        <v>276</v>
      </c>
      <c r="C18" s="23" t="str">
        <f>"A07060204"&amp;"  "&amp;"乳制品"</f>
        <v>A07060204  乳制品</v>
      </c>
      <c r="D18" s="66" t="s">
        <v>277</v>
      </c>
      <c r="E18" s="25">
        <v>880000</v>
      </c>
      <c r="F18" s="61"/>
      <c r="G18" s="61">
        <v>880</v>
      </c>
      <c r="H18" s="62"/>
      <c r="I18" s="62"/>
      <c r="J18" s="62"/>
      <c r="K18" s="62"/>
      <c r="L18" s="61">
        <v>880</v>
      </c>
      <c r="M18" s="61"/>
      <c r="N18" s="61"/>
      <c r="O18" s="61"/>
      <c r="P18" s="61"/>
      <c r="Q18" s="61">
        <v>880</v>
      </c>
    </row>
    <row r="19" ht="20.25" customHeight="1" spans="1:17">
      <c r="A19" s="23"/>
      <c r="B19" s="23" t="s">
        <v>278</v>
      </c>
      <c r="C19" s="23" t="str">
        <f>"A07060102"&amp;"  "&amp;"碾磨谷物及谷物加工品"</f>
        <v>A07060102  碾磨谷物及谷物加工品</v>
      </c>
      <c r="D19" s="66" t="s">
        <v>265</v>
      </c>
      <c r="E19" s="25">
        <v>5400</v>
      </c>
      <c r="F19" s="61">
        <v>2.7</v>
      </c>
      <c r="G19" s="61">
        <v>2.7</v>
      </c>
      <c r="H19" s="62"/>
      <c r="I19" s="62"/>
      <c r="J19" s="62"/>
      <c r="K19" s="62"/>
      <c r="L19" s="61">
        <v>2.7</v>
      </c>
      <c r="M19" s="61"/>
      <c r="N19" s="61"/>
      <c r="O19" s="61"/>
      <c r="P19" s="61"/>
      <c r="Q19" s="61">
        <v>2.7</v>
      </c>
    </row>
    <row r="20" ht="20.25" customHeight="1" spans="1:17">
      <c r="A20" s="23"/>
      <c r="B20" s="23" t="s">
        <v>279</v>
      </c>
      <c r="C20" s="23" t="str">
        <f>"A07060105"&amp;"  "&amp;"植物油及其制品"</f>
        <v>A07060105  植物油及其制品</v>
      </c>
      <c r="D20" s="66" t="s">
        <v>280</v>
      </c>
      <c r="E20" s="25">
        <v>112000</v>
      </c>
      <c r="F20" s="61">
        <v>112</v>
      </c>
      <c r="G20" s="61">
        <v>112</v>
      </c>
      <c r="H20" s="62"/>
      <c r="I20" s="62"/>
      <c r="J20" s="62"/>
      <c r="K20" s="62"/>
      <c r="L20" s="61">
        <v>112</v>
      </c>
      <c r="M20" s="61"/>
      <c r="N20" s="61"/>
      <c r="O20" s="61"/>
      <c r="P20" s="61"/>
      <c r="Q20" s="61">
        <v>112</v>
      </c>
    </row>
    <row r="21" ht="20.25" customHeight="1" spans="1:17">
      <c r="A21" s="25" t="s">
        <v>29</v>
      </c>
      <c r="B21" s="25"/>
      <c r="C21" s="25"/>
      <c r="D21" s="66"/>
      <c r="E21" s="66"/>
      <c r="F21" s="61">
        <v>467.7</v>
      </c>
      <c r="G21" s="61">
        <v>2215.7</v>
      </c>
      <c r="H21" s="61"/>
      <c r="I21" s="61"/>
      <c r="J21" s="61"/>
      <c r="K21" s="61"/>
      <c r="L21" s="61">
        <v>2215.7</v>
      </c>
      <c r="M21" s="61"/>
      <c r="N21" s="61"/>
      <c r="O21" s="61"/>
      <c r="P21" s="61"/>
      <c r="Q21" s="61">
        <v>2215.7</v>
      </c>
    </row>
  </sheetData>
  <mergeCells count="17">
    <mergeCell ref="A2:M2"/>
    <mergeCell ref="A3:Q3"/>
    <mergeCell ref="A4:M4"/>
    <mergeCell ref="G5:Q5"/>
    <mergeCell ref="L6:Q6"/>
    <mergeCell ref="A21:E21"/>
    <mergeCell ref="A5:A7"/>
    <mergeCell ref="B5:B7"/>
    <mergeCell ref="C5:C7"/>
    <mergeCell ref="D5:D7"/>
    <mergeCell ref="E5:E7"/>
    <mergeCell ref="F5:F7"/>
    <mergeCell ref="G6:G7"/>
    <mergeCell ref="H6:H7"/>
    <mergeCell ref="I6:I7"/>
    <mergeCell ref="J6:J7"/>
    <mergeCell ref="K6:K7"/>
  </mergeCells>
  <pageMargins left="0.75" right="0.75" top="1" bottom="1" header="0.5" footer="0.5"/>
  <pageSetup paperSize="1" pageOrder="overThenDown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Q12"/>
  <sheetViews>
    <sheetView showZeros="0" workbookViewId="0">
      <pane ySplit="1" topLeftCell="A2" activePane="bottomLeft" state="frozen"/>
      <selection/>
      <selection pane="bottomLeft" activeCell="A4" sqref="A4:K4"/>
    </sheetView>
  </sheetViews>
  <sheetFormatPr defaultColWidth="8.85" defaultRowHeight="15" customHeight="1"/>
  <cols>
    <col min="1" max="1" width="35.1333333333333" customWidth="1"/>
    <col min="2" max="2" width="28.2833333333333" customWidth="1"/>
    <col min="3" max="6" width="28.4166666666667" customWidth="1"/>
    <col min="7" max="7" width="16.2833333333333" customWidth="1"/>
    <col min="8" max="12" width="16.4166666666667" customWidth="1"/>
    <col min="13" max="17" width="16.2833333333333" customWidth="1"/>
  </cols>
  <sheetData>
    <row r="1" customHeight="1" spans="1:17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customHeight="1" spans="1:17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 t="s">
        <v>281</v>
      </c>
    </row>
    <row r="3" ht="45" customHeight="1" spans="1:17">
      <c r="A3" s="58" t="s">
        <v>282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</row>
    <row r="4" ht="20.25" customHeight="1" spans="1:17">
      <c r="A4" s="19" t="s">
        <v>283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20"/>
      <c r="M4" s="20"/>
      <c r="N4" s="20"/>
      <c r="O4" s="20"/>
      <c r="P4" s="20"/>
      <c r="Q4" s="20" t="s">
        <v>26</v>
      </c>
    </row>
    <row r="5" ht="27.15" customHeight="1" spans="1:17">
      <c r="A5" s="59" t="s">
        <v>254</v>
      </c>
      <c r="B5" s="59" t="s">
        <v>284</v>
      </c>
      <c r="C5" s="59" t="s">
        <v>285</v>
      </c>
      <c r="D5" s="59" t="s">
        <v>286</v>
      </c>
      <c r="E5" s="59" t="s">
        <v>287</v>
      </c>
      <c r="F5" s="59" t="s">
        <v>288</v>
      </c>
      <c r="G5" s="59" t="s">
        <v>140</v>
      </c>
      <c r="H5" s="59"/>
      <c r="I5" s="59"/>
      <c r="J5" s="59"/>
      <c r="K5" s="59"/>
      <c r="L5" s="59"/>
      <c r="M5" s="59"/>
      <c r="N5" s="59"/>
      <c r="O5" s="59"/>
      <c r="P5" s="59"/>
      <c r="Q5" s="59"/>
    </row>
    <row r="6" ht="23.4" customHeight="1" spans="1:17">
      <c r="A6" s="59" t="s">
        <v>260</v>
      </c>
      <c r="B6" s="59"/>
      <c r="C6" s="59" t="s">
        <v>285</v>
      </c>
      <c r="D6" s="59" t="s">
        <v>286</v>
      </c>
      <c r="E6" s="59" t="s">
        <v>287</v>
      </c>
      <c r="F6" s="59" t="s">
        <v>289</v>
      </c>
      <c r="G6" s="59" t="s">
        <v>29</v>
      </c>
      <c r="H6" s="59" t="s">
        <v>32</v>
      </c>
      <c r="I6" s="59" t="s">
        <v>261</v>
      </c>
      <c r="J6" s="59" t="s">
        <v>262</v>
      </c>
      <c r="K6" s="59" t="s">
        <v>35</v>
      </c>
      <c r="L6" s="59" t="s">
        <v>36</v>
      </c>
      <c r="M6" s="59"/>
      <c r="N6" s="59"/>
      <c r="O6" s="59"/>
      <c r="P6" s="59"/>
      <c r="Q6" s="59"/>
    </row>
    <row r="7" ht="28.65" customHeight="1" spans="1:17">
      <c r="A7" s="59"/>
      <c r="B7" s="59"/>
      <c r="C7" s="59"/>
      <c r="D7" s="59"/>
      <c r="E7" s="59"/>
      <c r="F7" s="59"/>
      <c r="G7" s="59"/>
      <c r="H7" s="59" t="s">
        <v>31</v>
      </c>
      <c r="I7" s="59"/>
      <c r="J7" s="59"/>
      <c r="K7" s="59"/>
      <c r="L7" s="59" t="s">
        <v>31</v>
      </c>
      <c r="M7" s="59" t="s">
        <v>37</v>
      </c>
      <c r="N7" s="59" t="s">
        <v>38</v>
      </c>
      <c r="O7" s="63" t="s">
        <v>39</v>
      </c>
      <c r="P7" s="63" t="s">
        <v>40</v>
      </c>
      <c r="Q7" s="63" t="s">
        <v>41</v>
      </c>
    </row>
    <row r="8" ht="20.25" customHeight="1" spans="1:17">
      <c r="A8" s="60">
        <v>1</v>
      </c>
      <c r="B8" s="60">
        <v>2</v>
      </c>
      <c r="C8" s="60">
        <v>3</v>
      </c>
      <c r="D8" s="60">
        <v>4</v>
      </c>
      <c r="E8" s="60">
        <v>5</v>
      </c>
      <c r="F8" s="60">
        <v>6</v>
      </c>
      <c r="G8" s="60">
        <v>7</v>
      </c>
      <c r="H8" s="60">
        <v>8</v>
      </c>
      <c r="I8" s="60">
        <v>9</v>
      </c>
      <c r="J8" s="60">
        <v>10</v>
      </c>
      <c r="K8" s="60">
        <v>11</v>
      </c>
      <c r="L8" s="60">
        <v>12</v>
      </c>
      <c r="M8" s="60">
        <v>13</v>
      </c>
      <c r="N8" s="60">
        <v>14</v>
      </c>
      <c r="O8" s="60">
        <v>15</v>
      </c>
      <c r="P8" s="60">
        <v>16</v>
      </c>
      <c r="Q8" s="60">
        <v>17</v>
      </c>
    </row>
    <row r="9" ht="20.25" customHeight="1" spans="1:17">
      <c r="A9" s="23"/>
      <c r="B9" s="23"/>
      <c r="C9" s="23"/>
      <c r="D9" s="25"/>
      <c r="E9" s="25"/>
      <c r="F9" s="61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</row>
    <row r="10" ht="20.25" customHeight="1" spans="1:17">
      <c r="A10" s="23"/>
      <c r="B10" s="23"/>
      <c r="C10" s="23"/>
      <c r="D10" s="23"/>
      <c r="E10" s="23"/>
      <c r="F10" s="23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</row>
    <row r="11" ht="20.25" customHeight="1" spans="1:17">
      <c r="A11" s="25" t="s">
        <v>29</v>
      </c>
      <c r="B11" s="25"/>
      <c r="C11" s="25"/>
      <c r="D11" s="25"/>
      <c r="E11" s="25"/>
      <c r="F11" s="25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</row>
    <row r="12" customHeight="1" spans="1:1">
      <c r="A12" t="s">
        <v>290</v>
      </c>
    </row>
  </sheetData>
  <mergeCells count="17">
    <mergeCell ref="A2:L2"/>
    <mergeCell ref="A3:Q3"/>
    <mergeCell ref="A4:K4"/>
    <mergeCell ref="G5:Q5"/>
    <mergeCell ref="L6:Q6"/>
    <mergeCell ref="A11:F11"/>
    <mergeCell ref="A5:A7"/>
    <mergeCell ref="B5:B7"/>
    <mergeCell ref="C5:C7"/>
    <mergeCell ref="D5:D7"/>
    <mergeCell ref="E5:E7"/>
    <mergeCell ref="F5:F7"/>
    <mergeCell ref="G6:G7"/>
    <mergeCell ref="H6:H7"/>
    <mergeCell ref="I6:I7"/>
    <mergeCell ref="J6:J7"/>
    <mergeCell ref="K6:K7"/>
  </mergeCells>
  <pageMargins left="0.75" right="0.75" top="1" bottom="1" header="0.5" footer="0.5"/>
  <pageSetup paperSize="1" pageOrder="overThenDown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W8"/>
  <sheetViews>
    <sheetView showZeros="0" workbookViewId="0">
      <pane ySplit="1" topLeftCell="A2" activePane="bottomLeft" state="frozen"/>
      <selection/>
      <selection pane="bottomLeft" activeCell="D22" sqref="D22"/>
    </sheetView>
  </sheetViews>
  <sheetFormatPr defaultColWidth="7.775" defaultRowHeight="14.25" customHeight="1" outlineLevelRow="7"/>
  <cols>
    <col min="1" max="4" width="18.125" style="30" customWidth="1"/>
    <col min="5" max="23" width="11.125" style="30" customWidth="1"/>
    <col min="24" max="24" width="7.99166666666667" style="29" customWidth="1"/>
    <col min="25" max="256" width="7.99166666666667" style="29"/>
    <col min="257" max="16384" width="7.775" style="29"/>
  </cols>
  <sheetData>
    <row r="1" s="29" customFormat="1" ht="13.5" customHeight="1" spans="1:23">
      <c r="A1" s="31"/>
      <c r="B1" s="31"/>
      <c r="C1" s="31"/>
      <c r="D1" s="32"/>
      <c r="E1" s="30"/>
      <c r="F1" s="30"/>
      <c r="G1" s="30"/>
      <c r="H1" s="30"/>
      <c r="I1" s="30"/>
      <c r="J1" s="53" t="s">
        <v>291</v>
      </c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</row>
    <row r="2" s="29" customFormat="1" ht="27.75" customHeight="1" spans="1:23">
      <c r="A2" s="33" t="s">
        <v>292</v>
      </c>
      <c r="B2" s="33"/>
      <c r="C2" s="33"/>
      <c r="D2" s="33"/>
      <c r="E2" s="33"/>
      <c r="F2" s="33"/>
      <c r="G2" s="33"/>
      <c r="H2" s="33"/>
      <c r="I2" s="33"/>
      <c r="J2" s="33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</row>
    <row r="3" s="29" customFormat="1" ht="18" customHeight="1" spans="1:23">
      <c r="A3" s="34" t="s">
        <v>283</v>
      </c>
      <c r="B3" s="35"/>
      <c r="C3" s="35"/>
      <c r="D3" s="36"/>
      <c r="E3" s="37"/>
      <c r="F3" s="37"/>
      <c r="G3" s="37"/>
      <c r="H3" s="37"/>
      <c r="I3" s="37"/>
      <c r="J3" s="55" t="s">
        <v>26</v>
      </c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</row>
    <row r="4" s="29" customFormat="1" ht="19.5" customHeight="1" spans="1:10">
      <c r="A4" s="38" t="s">
        <v>293</v>
      </c>
      <c r="B4" s="39" t="s">
        <v>140</v>
      </c>
      <c r="C4" s="40"/>
      <c r="D4" s="40"/>
      <c r="E4" s="41" t="s">
        <v>294</v>
      </c>
      <c r="F4" s="42"/>
      <c r="G4" s="42"/>
      <c r="H4" s="42"/>
      <c r="I4" s="42"/>
      <c r="J4" s="56"/>
    </row>
    <row r="5" s="29" customFormat="1" ht="40.5" customHeight="1" spans="1:10">
      <c r="A5" s="43"/>
      <c r="B5" s="44" t="s">
        <v>29</v>
      </c>
      <c r="C5" s="45" t="s">
        <v>32</v>
      </c>
      <c r="D5" s="46" t="s">
        <v>261</v>
      </c>
      <c r="E5" s="47" t="s">
        <v>295</v>
      </c>
      <c r="F5" s="47" t="s">
        <v>296</v>
      </c>
      <c r="G5" s="47" t="s">
        <v>297</v>
      </c>
      <c r="H5" s="47" t="s">
        <v>298</v>
      </c>
      <c r="I5" s="47" t="s">
        <v>299</v>
      </c>
      <c r="J5" s="47" t="s">
        <v>300</v>
      </c>
    </row>
    <row r="6" s="29" customFormat="1" ht="19.5" customHeight="1" spans="1:10">
      <c r="A6" s="47">
        <v>1</v>
      </c>
      <c r="B6" s="47">
        <v>2</v>
      </c>
      <c r="C6" s="47">
        <v>3</v>
      </c>
      <c r="D6" s="48">
        <v>4</v>
      </c>
      <c r="E6" s="47">
        <v>5</v>
      </c>
      <c r="F6" s="47">
        <v>6</v>
      </c>
      <c r="G6" s="47">
        <v>7</v>
      </c>
      <c r="H6" s="48">
        <v>8</v>
      </c>
      <c r="I6" s="47">
        <v>9</v>
      </c>
      <c r="J6" s="47">
        <v>10</v>
      </c>
    </row>
    <row r="7" s="29" customFormat="1" ht="19.5" customHeight="1" spans="1:10">
      <c r="A7" s="49" t="s">
        <v>301</v>
      </c>
      <c r="B7" s="50" t="s">
        <v>301</v>
      </c>
      <c r="C7" s="50" t="s">
        <v>301</v>
      </c>
      <c r="D7" s="51" t="s">
        <v>301</v>
      </c>
      <c r="E7" s="50" t="s">
        <v>301</v>
      </c>
      <c r="F7" s="50" t="s">
        <v>301</v>
      </c>
      <c r="G7" s="50" t="s">
        <v>301</v>
      </c>
      <c r="H7" s="50" t="s">
        <v>301</v>
      </c>
      <c r="I7" s="50" t="s">
        <v>301</v>
      </c>
      <c r="J7" s="50" t="s">
        <v>301</v>
      </c>
    </row>
    <row r="8" s="29" customFormat="1" ht="19.5" customHeight="1" spans="1:10">
      <c r="A8" s="52" t="s">
        <v>301</v>
      </c>
      <c r="B8" s="50" t="s">
        <v>301</v>
      </c>
      <c r="C8" s="50" t="s">
        <v>301</v>
      </c>
      <c r="D8" s="51" t="s">
        <v>301</v>
      </c>
      <c r="E8" s="50" t="s">
        <v>301</v>
      </c>
      <c r="F8" s="50" t="s">
        <v>301</v>
      </c>
      <c r="G8" s="50" t="s">
        <v>301</v>
      </c>
      <c r="H8" s="50" t="s">
        <v>301</v>
      </c>
      <c r="I8" s="50" t="s">
        <v>301</v>
      </c>
      <c r="J8" s="50" t="s">
        <v>301</v>
      </c>
    </row>
  </sheetData>
  <mergeCells count="5">
    <mergeCell ref="A2:J2"/>
    <mergeCell ref="A3:I3"/>
    <mergeCell ref="B4:D4"/>
    <mergeCell ref="E4:J4"/>
    <mergeCell ref="A4:A5"/>
  </mergeCells>
  <pageMargins left="0.75" right="0.75" top="1" bottom="1" header="0.5" footer="0.5"/>
  <pageSetup paperSize="1" pageOrder="overThenDown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J9"/>
  <sheetViews>
    <sheetView showZeros="0" workbookViewId="0">
      <pane ySplit="1" topLeftCell="A2" activePane="bottomLeft" state="frozen"/>
      <selection/>
      <selection pane="bottomLeft" activeCell="B19" sqref="B19"/>
    </sheetView>
  </sheetViews>
  <sheetFormatPr defaultColWidth="8.85" defaultRowHeight="15" customHeight="1"/>
  <cols>
    <col min="1" max="10" width="28.57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.75" customHeight="1" spans="1:10">
      <c r="A2" s="19"/>
      <c r="B2" s="19"/>
      <c r="C2" s="19"/>
      <c r="D2" s="19"/>
      <c r="E2" s="19"/>
      <c r="F2" s="19"/>
      <c r="G2" s="19"/>
      <c r="H2" s="19"/>
      <c r="I2" s="19"/>
      <c r="J2" s="20" t="s">
        <v>302</v>
      </c>
    </row>
    <row r="3" ht="52.05" customHeight="1" spans="1:10">
      <c r="A3" s="26" t="s">
        <v>303</v>
      </c>
      <c r="B3" s="27"/>
      <c r="C3" s="27"/>
      <c r="D3" s="27"/>
      <c r="E3" s="27"/>
      <c r="F3" s="27"/>
      <c r="G3" s="27"/>
      <c r="H3" s="27"/>
      <c r="I3" s="27"/>
      <c r="J3" s="27"/>
    </row>
    <row r="4" ht="21.3" customHeight="1" spans="1:10">
      <c r="A4" s="19" t="str">
        <f>"单位名称："&amp;"澄江市学生资助管理中心"</f>
        <v>单位名称：澄江市学生资助管理中心</v>
      </c>
      <c r="B4" s="19"/>
      <c r="C4" s="19"/>
      <c r="D4" s="28"/>
      <c r="E4" s="28"/>
      <c r="F4" s="28"/>
      <c r="G4" s="28"/>
      <c r="H4" s="28"/>
      <c r="I4" s="28"/>
      <c r="J4" s="28"/>
    </row>
    <row r="5" ht="27.15" customHeight="1" spans="1:10">
      <c r="A5" s="22" t="s">
        <v>199</v>
      </c>
      <c r="B5" s="22" t="s">
        <v>200</v>
      </c>
      <c r="C5" s="22" t="s">
        <v>201</v>
      </c>
      <c r="D5" s="22" t="s">
        <v>202</v>
      </c>
      <c r="E5" s="22" t="s">
        <v>203</v>
      </c>
      <c r="F5" s="22" t="s">
        <v>204</v>
      </c>
      <c r="G5" s="22" t="s">
        <v>205</v>
      </c>
      <c r="H5" s="22" t="s">
        <v>206</v>
      </c>
      <c r="I5" s="22" t="s">
        <v>207</v>
      </c>
      <c r="J5" s="22" t="s">
        <v>208</v>
      </c>
    </row>
    <row r="6" ht="18.75" customHeight="1" spans="1:10">
      <c r="A6" s="22" t="s">
        <v>42</v>
      </c>
      <c r="B6" s="22" t="s">
        <v>43</v>
      </c>
      <c r="C6" s="22" t="s">
        <v>44</v>
      </c>
      <c r="D6" s="22" t="s">
        <v>45</v>
      </c>
      <c r="E6" s="22" t="s">
        <v>46</v>
      </c>
      <c r="F6" s="22" t="s">
        <v>47</v>
      </c>
      <c r="G6" s="22" t="s">
        <v>48</v>
      </c>
      <c r="H6" s="22" t="s">
        <v>49</v>
      </c>
      <c r="I6" s="22" t="s">
        <v>50</v>
      </c>
      <c r="J6" s="22" t="s">
        <v>65</v>
      </c>
    </row>
    <row r="7" ht="18.75" customHeight="1" spans="1:10">
      <c r="A7" s="23"/>
      <c r="B7" s="23"/>
      <c r="C7" s="23"/>
      <c r="D7" s="23"/>
      <c r="E7" s="23"/>
      <c r="F7" s="23"/>
      <c r="G7" s="23"/>
      <c r="H7" s="23"/>
      <c r="I7" s="23"/>
      <c r="J7" s="23"/>
    </row>
    <row r="8" ht="18.75" customHeight="1" spans="1:10">
      <c r="A8" s="23"/>
      <c r="B8" s="23"/>
      <c r="C8" s="23"/>
      <c r="D8" s="23"/>
      <c r="E8" s="23"/>
      <c r="F8" s="23"/>
      <c r="G8" s="23"/>
      <c r="H8" s="23"/>
      <c r="I8" s="23"/>
      <c r="J8" s="23"/>
    </row>
    <row r="9" customHeight="1" spans="1:1">
      <c r="A9" t="s">
        <v>304</v>
      </c>
    </row>
  </sheetData>
  <mergeCells count="2">
    <mergeCell ref="A3:J3"/>
    <mergeCell ref="A4:C4"/>
  </mergeCells>
  <pageMargins left="0.75" right="0.75" top="1" bottom="1" header="0.5" footer="0.5"/>
  <pageSetup paperSize="1" pageOrder="overThenDown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H11"/>
  <sheetViews>
    <sheetView showZeros="0" workbookViewId="0">
      <pane ySplit="1" topLeftCell="A2" activePane="bottomLeft" state="frozen"/>
      <selection/>
      <selection pane="bottomLeft" activeCell="D25" sqref="D25"/>
    </sheetView>
  </sheetViews>
  <sheetFormatPr defaultColWidth="8.85" defaultRowHeight="15" customHeight="1" outlineLevelCol="7"/>
  <cols>
    <col min="1" max="8" width="28.575" customWidth="1"/>
  </cols>
  <sheetData>
    <row r="1" customHeight="1" spans="1:8">
      <c r="A1" s="1"/>
      <c r="B1" s="1"/>
      <c r="C1" s="1"/>
      <c r="D1" s="1"/>
      <c r="E1" s="1"/>
      <c r="F1" s="1"/>
      <c r="G1" s="1"/>
      <c r="H1" s="1"/>
    </row>
    <row r="2" ht="18.75" customHeight="1" spans="1:8">
      <c r="A2" s="19"/>
      <c r="B2" s="19"/>
      <c r="C2" s="19"/>
      <c r="D2" s="19"/>
      <c r="E2" s="19"/>
      <c r="F2" s="19"/>
      <c r="G2" s="19"/>
      <c r="H2" s="20" t="s">
        <v>305</v>
      </c>
    </row>
    <row r="3" ht="41.4" customHeight="1" spans="1:8">
      <c r="A3" s="21" t="s">
        <v>306</v>
      </c>
      <c r="B3" s="21"/>
      <c r="C3" s="21"/>
      <c r="D3" s="21"/>
      <c r="E3" s="21"/>
      <c r="F3" s="21"/>
      <c r="G3" s="21"/>
      <c r="H3" s="21"/>
    </row>
    <row r="4" ht="18.75" customHeight="1" spans="1:8">
      <c r="A4" s="19" t="str">
        <f>"单位名称："&amp;"澄江市学生资助管理中心"</f>
        <v>单位名称：澄江市学生资助管理中心</v>
      </c>
      <c r="B4" s="19"/>
      <c r="C4" s="19"/>
      <c r="D4" s="19"/>
      <c r="E4" s="19"/>
      <c r="F4" s="19"/>
      <c r="G4" s="19"/>
      <c r="H4" s="19"/>
    </row>
    <row r="5" ht="18.75" customHeight="1" spans="1:8">
      <c r="A5" s="22" t="s">
        <v>249</v>
      </c>
      <c r="B5" s="22" t="s">
        <v>307</v>
      </c>
      <c r="C5" s="22" t="s">
        <v>308</v>
      </c>
      <c r="D5" s="22" t="s">
        <v>309</v>
      </c>
      <c r="E5" s="22" t="s">
        <v>257</v>
      </c>
      <c r="F5" s="22" t="s">
        <v>310</v>
      </c>
      <c r="G5" s="22"/>
      <c r="H5" s="22"/>
    </row>
    <row r="6" ht="18.75" customHeight="1" spans="1:8">
      <c r="A6" s="22"/>
      <c r="B6" s="22"/>
      <c r="C6" s="22"/>
      <c r="D6" s="22"/>
      <c r="E6" s="22"/>
      <c r="F6" s="22" t="s">
        <v>258</v>
      </c>
      <c r="G6" s="22" t="s">
        <v>311</v>
      </c>
      <c r="H6" s="22" t="s">
        <v>312</v>
      </c>
    </row>
    <row r="7" ht="18.75" customHeight="1" spans="1:8">
      <c r="A7" s="22" t="s">
        <v>42</v>
      </c>
      <c r="B7" s="22" t="s">
        <v>43</v>
      </c>
      <c r="C7" s="22" t="s">
        <v>44</v>
      </c>
      <c r="D7" s="22" t="s">
        <v>45</v>
      </c>
      <c r="E7" s="22" t="s">
        <v>46</v>
      </c>
      <c r="F7" s="22" t="s">
        <v>47</v>
      </c>
      <c r="G7" s="22" t="s">
        <v>48</v>
      </c>
      <c r="H7" s="22" t="s">
        <v>49</v>
      </c>
    </row>
    <row r="8" ht="18.75" customHeight="1" spans="1:8">
      <c r="A8" s="23" t="s">
        <v>52</v>
      </c>
      <c r="B8" s="22"/>
      <c r="C8" s="22"/>
      <c r="D8" s="22"/>
      <c r="E8" s="22"/>
      <c r="F8" s="22"/>
      <c r="G8" s="22"/>
      <c r="H8" s="17">
        <v>34000</v>
      </c>
    </row>
    <row r="9" ht="18.75" customHeight="1" spans="1:8">
      <c r="A9" s="24" t="s">
        <v>52</v>
      </c>
      <c r="B9" s="23" t="s">
        <v>313</v>
      </c>
      <c r="C9" s="23" t="s">
        <v>314</v>
      </c>
      <c r="D9" s="23" t="s">
        <v>315</v>
      </c>
      <c r="E9" s="25" t="s">
        <v>267</v>
      </c>
      <c r="F9" s="25">
        <v>2</v>
      </c>
      <c r="G9" s="17">
        <v>4000</v>
      </c>
      <c r="H9" s="17">
        <v>8000</v>
      </c>
    </row>
    <row r="10" ht="18.75" customHeight="1" spans="1:8">
      <c r="A10" s="24" t="s">
        <v>52</v>
      </c>
      <c r="B10" s="23" t="s">
        <v>313</v>
      </c>
      <c r="C10" s="23" t="s">
        <v>316</v>
      </c>
      <c r="D10" s="23" t="s">
        <v>317</v>
      </c>
      <c r="E10" s="25" t="s">
        <v>267</v>
      </c>
      <c r="F10" s="25">
        <v>3</v>
      </c>
      <c r="G10" s="17">
        <v>6000</v>
      </c>
      <c r="H10" s="17">
        <v>18000</v>
      </c>
    </row>
    <row r="11" ht="18.75" customHeight="1" spans="1:8">
      <c r="A11" s="24" t="s">
        <v>52</v>
      </c>
      <c r="B11" s="23" t="s">
        <v>313</v>
      </c>
      <c r="C11" s="23" t="s">
        <v>318</v>
      </c>
      <c r="D11" s="23" t="s">
        <v>319</v>
      </c>
      <c r="E11" s="25" t="s">
        <v>267</v>
      </c>
      <c r="F11" s="25">
        <v>2</v>
      </c>
      <c r="G11" s="17">
        <v>4000</v>
      </c>
      <c r="H11" s="17">
        <v>8000</v>
      </c>
    </row>
  </sheetData>
  <mergeCells count="8">
    <mergeCell ref="A3:H3"/>
    <mergeCell ref="A4:C4"/>
    <mergeCell ref="F5:H5"/>
    <mergeCell ref="A5:A6"/>
    <mergeCell ref="B5:B6"/>
    <mergeCell ref="C5:C6"/>
    <mergeCell ref="D5:D6"/>
    <mergeCell ref="E5:E6"/>
  </mergeCells>
  <pageMargins left="0.75" right="0.75" top="1" bottom="1" header="0.5" footer="0.5"/>
  <pageSetup paperSize="1" pageOrder="overThenDown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K12"/>
  <sheetViews>
    <sheetView showZeros="0" workbookViewId="0">
      <pane ySplit="1" topLeftCell="A2" activePane="bottomLeft" state="frozen"/>
      <selection/>
      <selection pane="bottomLeft" activeCell="C35" sqref="C35"/>
    </sheetView>
  </sheetViews>
  <sheetFormatPr defaultColWidth="8.85" defaultRowHeight="15" customHeight="1"/>
  <cols>
    <col min="1" max="1" width="21.425" customWidth="1"/>
    <col min="2" max="3" width="35.7083333333333" customWidth="1"/>
    <col min="4" max="4" width="17.1416666666667" customWidth="1"/>
    <col min="5" max="5" width="28.575" customWidth="1"/>
    <col min="6" max="6" width="17.1416666666667" customWidth="1"/>
    <col min="7" max="7" width="28.575" customWidth="1"/>
    <col min="8" max="11" width="14.2833333333333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8.75" customHeight="1" spans="1:11">
      <c r="A2" s="2"/>
      <c r="B2" s="2"/>
      <c r="C2" s="2"/>
      <c r="D2" s="2"/>
      <c r="E2" s="2"/>
      <c r="F2" s="2"/>
      <c r="G2" s="2"/>
      <c r="H2" s="3"/>
      <c r="I2" s="3"/>
      <c r="J2" s="3"/>
      <c r="K2" s="3" t="s">
        <v>320</v>
      </c>
    </row>
    <row r="3" ht="45" customHeight="1" spans="1:11">
      <c r="A3" s="4" t="s">
        <v>321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8.75" customHeight="1" spans="1:11">
      <c r="A4" s="5" t="str">
        <f>"单位名称："&amp;"澄江市学生资助管理中心"</f>
        <v>单位名称：澄江市学生资助管理中心</v>
      </c>
      <c r="B4" s="5"/>
      <c r="C4" s="5"/>
      <c r="D4" s="5"/>
      <c r="E4" s="5"/>
      <c r="F4" s="5"/>
      <c r="G4" s="5"/>
      <c r="H4" s="6"/>
      <c r="I4" s="6"/>
      <c r="J4" s="6"/>
      <c r="K4" s="6" t="s">
        <v>26</v>
      </c>
    </row>
    <row r="5" ht="18.75" customHeight="1" spans="1:11">
      <c r="A5" s="13" t="s">
        <v>187</v>
      </c>
      <c r="B5" s="13" t="s">
        <v>135</v>
      </c>
      <c r="C5" s="13" t="s">
        <v>133</v>
      </c>
      <c r="D5" s="13" t="s">
        <v>136</v>
      </c>
      <c r="E5" s="13" t="s">
        <v>137</v>
      </c>
      <c r="F5" s="13" t="s">
        <v>322</v>
      </c>
      <c r="G5" s="13" t="s">
        <v>323</v>
      </c>
      <c r="H5" s="13" t="s">
        <v>29</v>
      </c>
      <c r="I5" s="13" t="s">
        <v>324</v>
      </c>
      <c r="J5" s="13"/>
      <c r="K5" s="13"/>
    </row>
    <row r="6" ht="18.75" customHeight="1" spans="1:11">
      <c r="A6" s="13"/>
      <c r="B6" s="13"/>
      <c r="C6" s="13"/>
      <c r="D6" s="13"/>
      <c r="E6" s="13"/>
      <c r="F6" s="13"/>
      <c r="G6" s="13"/>
      <c r="H6" s="13"/>
      <c r="I6" s="13" t="s">
        <v>32</v>
      </c>
      <c r="J6" s="13" t="s">
        <v>33</v>
      </c>
      <c r="K6" s="13" t="s">
        <v>34</v>
      </c>
    </row>
    <row r="7" ht="22.65" customHeight="1" spans="1:11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</row>
    <row r="8" ht="18.75" customHeight="1" spans="1:11">
      <c r="A8" s="14" t="s">
        <v>42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</row>
    <row r="9" ht="20.25" customHeight="1" spans="1:11">
      <c r="A9" s="15"/>
      <c r="B9" s="16"/>
      <c r="C9" s="15"/>
      <c r="D9" s="15"/>
      <c r="E9" s="15"/>
      <c r="F9" s="15"/>
      <c r="G9" s="15"/>
      <c r="H9" s="17"/>
      <c r="I9" s="17"/>
      <c r="J9" s="17"/>
      <c r="K9" s="17"/>
    </row>
    <row r="10" ht="20.25" customHeight="1" spans="1:11">
      <c r="A10" s="15"/>
      <c r="B10" s="16"/>
      <c r="C10" s="15"/>
      <c r="D10" s="15"/>
      <c r="E10" s="15"/>
      <c r="F10" s="15"/>
      <c r="G10" s="15"/>
      <c r="H10" s="17"/>
      <c r="I10" s="17"/>
      <c r="J10" s="17"/>
      <c r="K10" s="17"/>
    </row>
    <row r="11" ht="20.25" customHeight="1" spans="1:11">
      <c r="A11" s="18" t="s">
        <v>29</v>
      </c>
      <c r="B11" s="18"/>
      <c r="C11" s="18"/>
      <c r="D11" s="18"/>
      <c r="E11" s="18"/>
      <c r="F11" s="18"/>
      <c r="G11" s="18"/>
      <c r="H11" s="17"/>
      <c r="I11" s="17"/>
      <c r="J11" s="17"/>
      <c r="K11" s="17"/>
    </row>
    <row r="12" customHeight="1" spans="1:1">
      <c r="A12" t="s">
        <v>325</v>
      </c>
    </row>
  </sheetData>
  <mergeCells count="15"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ageMargins left="0.75" right="0.75" top="1" bottom="1" header="0.5" footer="0.5"/>
  <pageSetup paperSize="1" pageOrder="overThenDown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G11"/>
  <sheetViews>
    <sheetView showZeros="0" tabSelected="1" workbookViewId="0">
      <pane ySplit="1" topLeftCell="A2" activePane="bottomLeft" state="frozen"/>
      <selection/>
      <selection pane="bottomLeft" activeCell="B17" sqref="B17"/>
    </sheetView>
  </sheetViews>
  <sheetFormatPr defaultColWidth="8.85" defaultRowHeight="15" customHeight="1" outlineLevelCol="6"/>
  <cols>
    <col min="1" max="1" width="35.7083333333333" customWidth="1"/>
    <col min="2" max="2" width="21.425" customWidth="1"/>
    <col min="3" max="3" width="35.7083333333333" customWidth="1"/>
    <col min="4" max="4" width="21.425" customWidth="1"/>
    <col min="5" max="7" width="17.1416666666667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8.75" customHeight="1" spans="1:7">
      <c r="A2" s="2"/>
      <c r="B2" s="2"/>
      <c r="C2" s="2"/>
      <c r="D2" s="2"/>
      <c r="E2" s="3"/>
      <c r="F2" s="3"/>
      <c r="G2" s="3" t="s">
        <v>326</v>
      </c>
    </row>
    <row r="3" ht="45" customHeight="1" spans="1:7">
      <c r="A3" s="4" t="s">
        <v>327</v>
      </c>
      <c r="B3" s="4"/>
      <c r="C3" s="4"/>
      <c r="D3" s="4"/>
      <c r="E3" s="4"/>
      <c r="F3" s="4"/>
      <c r="G3" s="4"/>
    </row>
    <row r="4" ht="24.15" customHeight="1" spans="1:7">
      <c r="A4" s="5" t="str">
        <f>"单位名称："&amp;"澄江市学生资助管理中心"</f>
        <v>单位名称：澄江市学生资助管理中心</v>
      </c>
      <c r="B4" s="5"/>
      <c r="C4" s="5"/>
      <c r="D4" s="5"/>
      <c r="E4" s="6"/>
      <c r="F4" s="6"/>
      <c r="G4" s="6" t="s">
        <v>26</v>
      </c>
    </row>
    <row r="5" ht="18.75" customHeight="1" spans="1:7">
      <c r="A5" s="7" t="s">
        <v>133</v>
      </c>
      <c r="B5" s="7" t="s">
        <v>187</v>
      </c>
      <c r="C5" s="7" t="s">
        <v>135</v>
      </c>
      <c r="D5" s="7" t="s">
        <v>328</v>
      </c>
      <c r="E5" s="7" t="s">
        <v>32</v>
      </c>
      <c r="F5" s="7"/>
      <c r="G5" s="7"/>
    </row>
    <row r="6" ht="18.75" customHeight="1" spans="1:7">
      <c r="A6" s="7"/>
      <c r="B6" s="7"/>
      <c r="C6" s="7"/>
      <c r="D6" s="7"/>
      <c r="E6" s="7">
        <v>2025</v>
      </c>
      <c r="F6" s="7">
        <v>2026</v>
      </c>
      <c r="G6" s="7">
        <v>2027</v>
      </c>
    </row>
    <row r="7" ht="22.65" customHeight="1" spans="1:7">
      <c r="A7" s="7"/>
      <c r="B7" s="7"/>
      <c r="C7" s="7"/>
      <c r="D7" s="7"/>
      <c r="E7" s="7"/>
      <c r="F7" s="7"/>
      <c r="G7" s="7"/>
    </row>
    <row r="8" ht="18.75" customHeight="1" spans="1:7">
      <c r="A8" s="8" t="s">
        <v>42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</row>
    <row r="9" ht="20.25" customHeight="1" spans="1:7">
      <c r="A9" s="9" t="s">
        <v>52</v>
      </c>
      <c r="B9" s="9" t="s">
        <v>191</v>
      </c>
      <c r="C9" s="10" t="s">
        <v>190</v>
      </c>
      <c r="D9" s="9" t="s">
        <v>329</v>
      </c>
      <c r="E9" s="11">
        <v>14</v>
      </c>
      <c r="F9" s="11"/>
      <c r="G9" s="11"/>
    </row>
    <row r="10" ht="20.25" customHeight="1" spans="1:7">
      <c r="A10" s="9" t="s">
        <v>52</v>
      </c>
      <c r="B10" s="9" t="s">
        <v>191</v>
      </c>
      <c r="C10" s="10" t="s">
        <v>193</v>
      </c>
      <c r="D10" s="9" t="s">
        <v>329</v>
      </c>
      <c r="E10" s="11"/>
      <c r="F10" s="11"/>
      <c r="G10" s="11"/>
    </row>
    <row r="11" ht="20.25" customHeight="1" spans="1:7">
      <c r="A11" s="12" t="s">
        <v>29</v>
      </c>
      <c r="B11" s="12"/>
      <c r="C11" s="12"/>
      <c r="D11" s="12"/>
      <c r="E11" s="11">
        <v>14</v>
      </c>
      <c r="F11" s="11"/>
      <c r="G11" s="11"/>
    </row>
  </sheetData>
  <mergeCells count="11">
    <mergeCell ref="A3:G3"/>
    <mergeCell ref="A4:D4"/>
    <mergeCell ref="E5:G5"/>
    <mergeCell ref="A11:D11"/>
    <mergeCell ref="A5:A7"/>
    <mergeCell ref="B5:B7"/>
    <mergeCell ref="C5:C7"/>
    <mergeCell ref="D5:D7"/>
    <mergeCell ref="E6:E7"/>
    <mergeCell ref="F6:F7"/>
    <mergeCell ref="G6:G7"/>
  </mergeCells>
  <pageMargins left="0.75" right="0.75" top="1" bottom="1" header="0.5" footer="0.5"/>
  <pageSetup paperSize="1" pageOrder="overThenDown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 03</vt:lpstr>
      <vt:lpstr>基本支出预算表04</vt:lpstr>
      <vt:lpstr>项目支出预算表05-1</vt:lpstr>
      <vt:lpstr>项目支出绩效目标表（本次下达）05-2</vt:lpstr>
      <vt:lpstr>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L.P. 。</cp:lastModifiedBy>
  <dcterms:created xsi:type="dcterms:W3CDTF">2025-01-20T09:02:00Z</dcterms:created>
  <dcterms:modified xsi:type="dcterms:W3CDTF">2025-01-22T09:46:43Z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0EC8AEF5C12C49D1A9D49C4AC0070A41_12</vt:lpwstr>
  </property>
  <property fmtid="{D5CDD505-2E9C-101B-9397-08002B2CF9AE}" pid="3" name="KSOProductBuildVer">
    <vt:lpwstr>2052-12.1.0.19770</vt:lpwstr>
  </property>
</Properties>
</file>