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2" activeTab="16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_FilterDatabase" localSheetId="3" hidden="1">'财政拨款收支预算总表02-1'!$A$7:$D$33</definedName>
  </definedNames>
  <calcPr calcId="144525"/>
</workbook>
</file>

<file path=xl/sharedStrings.xml><?xml version="1.0" encoding="utf-8"?>
<sst xmlns="http://schemas.openxmlformats.org/spreadsheetml/2006/main" count="1057" uniqueCount="423">
  <si>
    <t>01-1表</t>
  </si>
  <si>
    <t>2025年财务收支预算总表</t>
  </si>
  <si>
    <t>单位名称：澄江市检验检测所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</si>
  <si>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</si>
  <si>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</si>
  <si>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</si>
  <si>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</si>
  <si>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</si>
  <si>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</si>
  <si>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</si>
  <si>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</si>
  <si>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</si>
  <si>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</si>
  <si>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</si>
  <si>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</si>
  <si>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</si>
  <si>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</si>
  <si>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</si>
  <si>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</si>
  <si>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</si>
  <si>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</si>
  <si>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</si>
  <si>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</si>
  <si>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</si>
  <si>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</si>
  <si>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</si>
  <si>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</si>
  <si>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</si>
  <si>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</si>
  <si>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</si>
  <si>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</si>
  <si>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</si>
  <si>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</si>
  <si>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</si>
  <si>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</si>
  <si>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</si>
  <si>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</si>
  <si>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</si>
  <si>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</si>
  <si>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</si>
  <si>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</si>
  <si>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</si>
  <si>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</si>
  <si>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</si>
  <si>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</si>
  <si>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</si>
  <si>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</si>
  <si>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</si>
  <si>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</si>
  <si>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</si>
  <si>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</si>
  <si>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</si>
  <si>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</si>
  <si>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</si>
  <si>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</si>
  <si>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</si>
  <si>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</si>
  <si>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</si>
  <si>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</si>
  <si>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</si>
  <si>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</si>
  <si>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</si>
  <si>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</si>
  <si>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</si>
  <si>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</si>
  <si>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</si>
  <si>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</si>
  <si>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</si>
  <si>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</si>
  <si>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</si>
  <si>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</si>
  <si>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</si>
  <si>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</si>
  <si>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</si>
  <si>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</si>
  <si>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</si>
  <si>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</si>
  <si>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</si>
  <si>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</si>
  <si>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</si>
  <si>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</si>
  <si>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</si>
  <si>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</si>
  <si>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344</t>
  </si>
  <si>
    <t>澄江市检验检测所</t>
  </si>
  <si>
    <t>344001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</si>
  <si>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</si>
  <si>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</si>
  <si>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</si>
  <si>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</si>
  <si>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</si>
  <si>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</si>
  <si>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</si>
  <si>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</si>
  <si>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</si>
  <si>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</si>
  <si>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</si>
  <si>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</si>
  <si>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</si>
  <si>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</si>
  <si>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</si>
  <si>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市场监督管理事务</t>
  </si>
  <si>
    <t>2013850</t>
  </si>
  <si>
    <t>事业运行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</si>
  <si>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</si>
  <si>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</si>
  <si>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</si>
  <si>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</si>
  <si>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</si>
  <si>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</si>
  <si>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</si>
  <si>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</si>
  <si>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</si>
  <si>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</si>
  <si>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</si>
  <si>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</si>
  <si>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</si>
  <si>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</si>
  <si>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</si>
  <si>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</si>
  <si>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</si>
  <si>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</si>
  <si>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</si>
  <si>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</si>
  <si>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</si>
  <si>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</si>
  <si>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</si>
  <si>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2130109</t>
  </si>
  <si>
    <t>农产品质量安全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</si>
  <si>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</si>
  <si>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</si>
  <si>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</si>
  <si>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</si>
  <si>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</si>
  <si>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</si>
  <si>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</si>
  <si>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</si>
  <si>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</si>
  <si>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</si>
  <si>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</si>
  <si>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</si>
  <si>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</si>
  <si>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</si>
  <si>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</si>
  <si>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</si>
  <si>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</si>
  <si>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</si>
  <si>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</si>
  <si>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</si>
  <si>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</si>
  <si>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</si>
  <si>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</si>
  <si>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</si>
  <si>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</si>
  <si>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</si>
  <si>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</si>
  <si>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</si>
  <si>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</si>
  <si>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</si>
  <si>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</si>
  <si>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</si>
  <si>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</si>
  <si>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</si>
  <si>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</si>
  <si>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</si>
  <si>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</si>
  <si>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</si>
  <si>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</si>
  <si>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</si>
  <si>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</si>
  <si>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</si>
  <si>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</si>
  <si>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</si>
  <si>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</si>
  <si>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</si>
  <si>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</si>
  <si>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</si>
  <si>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</si>
  <si>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</si>
  <si>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</si>
  <si>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20138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</si>
  <si>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</si>
  <si>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</si>
  <si>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</si>
  <si>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</si>
  <si>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</si>
  <si>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</si>
  <si>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</si>
  <si>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</si>
  <si>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注：我单位2025年无一般公共预算“三公”经费支出预算，故此表为空表。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</si>
  <si>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</si>
  <si>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</si>
  <si>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</si>
  <si>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</si>
  <si>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</si>
  <si>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</si>
  <si>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</si>
  <si>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</si>
  <si>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</si>
  <si>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</si>
  <si>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</si>
  <si>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</si>
  <si>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</si>
  <si>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</si>
  <si>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</si>
  <si>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</si>
  <si>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</si>
  <si>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</si>
  <si>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</si>
  <si>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530422251100003581547</t>
  </si>
  <si>
    <t>奖励性绩效工资</t>
  </si>
  <si>
    <t>30107</t>
  </si>
  <si>
    <t>绩效工资</t>
  </si>
  <si>
    <t>530422251100003581549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</si>
  <si>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</si>
  <si>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</si>
  <si>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</si>
  <si>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</si>
  <si>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</si>
  <si>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</si>
  <si>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</si>
  <si>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</si>
  <si>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</si>
  <si>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530422251100003581550</t>
  </si>
  <si>
    <t>30113</t>
  </si>
  <si>
    <t>530422251100003581551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</si>
  <si>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</si>
  <si>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</si>
  <si>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</si>
  <si>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</si>
  <si>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</si>
  <si>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</si>
  <si>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</si>
  <si>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</si>
  <si>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</si>
  <si>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</si>
  <si>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</si>
  <si>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</si>
  <si>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</si>
  <si>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530422251100003581559</t>
  </si>
  <si>
    <t>工会经费</t>
  </si>
  <si>
    <t>30228</t>
  </si>
  <si>
    <t>530422251100003582515</t>
  </si>
  <si>
    <t>事业人员支出工资</t>
  </si>
  <si>
    <t>30101</t>
  </si>
  <si>
    <t>基本工资</t>
  </si>
  <si>
    <t>30102</t>
  </si>
  <si>
    <t>津贴补贴</t>
  </si>
  <si>
    <t>05-1表</t>
  </si>
  <si>
    <t>2025年部门项目支出预算表</t>
  </si>
  <si>
    <t>项目分类</t>
  </si>
  <si>
    <t>本年拨款</t>
  </si>
  <si>
    <t>其中：本次下达</t>
  </si>
  <si>
    <t>单位自有资金</t>
  </si>
  <si>
    <t>313 事业发展类</t>
  </si>
  <si>
    <t>530422251100003576587</t>
  </si>
  <si>
    <t>30213</t>
  </si>
  <si>
    <t>维修（护）费</t>
  </si>
  <si>
    <t>30299</t>
  </si>
  <si>
    <t>其他商品和服务支出</t>
  </si>
  <si>
    <t>蓝莓质量安全专项监测项目资金</t>
  </si>
  <si>
    <t>530422251100003879515</t>
  </si>
  <si>
    <t>30227</t>
  </si>
  <si>
    <t>委托业务费</t>
  </si>
  <si>
    <t>农产品质量安全项目资金</t>
  </si>
  <si>
    <t>530422251100003568104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</si>
  <si>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</si>
  <si>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</si>
  <si>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</si>
  <si>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</si>
  <si>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</si>
  <si>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</si>
  <si>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</si>
  <si>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</si>
  <si>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</si>
  <si>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</si>
  <si>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</si>
  <si>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</si>
  <si>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1.目标任务
定量监测。结合1.0批次/户蓝莓质量安全专项监测目标任务，2025年全市蓝莓质量安全专项监测目标任务为448批次。
2.抽检时间
于2025年1-7月内，每个工作周开展监测。
3.抽检品种、抽检对象及抽样环节
（1）抽检品种。蓝莓，并重点关注主要生产和外销品种，同时也要结合产品生产上市时令进行抽检。
（2）抽检对象。包括农产品生产主体、经营主体、市场、冷库和运输车，其中非生产主体对象抽样要求被抽取的样品要有明确的产地（来源），确保样品可追溯。
（3）抽检环节。包括生产基地、运输车、批发市场、农贸市场、超市、其他。市场环节抽检的自产自销产品和生产主体所属的运输车、销售环节视同生产基地。</t>
  </si>
  <si>
    <t>产出指标</t>
  </si>
  <si>
    <t>数量指标</t>
  </si>
  <si>
    <t>专项监测任务数</t>
  </si>
  <si>
    <t>&gt;=</t>
  </si>
  <si>
    <t>448</t>
  </si>
  <si>
    <t>批次</t>
  </si>
  <si>
    <t>定量指标</t>
  </si>
  <si>
    <t>2025年蓝莓质量安全监测目标任务数448批次。</t>
  </si>
  <si>
    <t>质量指标</t>
  </si>
  <si>
    <t>不合格样品处理率</t>
  </si>
  <si>
    <t>=</t>
  </si>
  <si>
    <t>100</t>
  </si>
  <si>
    <t>%</t>
  </si>
  <si>
    <t>反映不合格样品处理方式及完成率。</t>
  </si>
  <si>
    <t>检测项目完成率</t>
  </si>
  <si>
    <t>反映检测任务项目数及完成率。</t>
  </si>
  <si>
    <t>时效指标</t>
  </si>
  <si>
    <t>抽检项目开展时间</t>
  </si>
  <si>
    <t>月</t>
  </si>
  <si>
    <t>2025年1-7月开展抽检工作。</t>
  </si>
  <si>
    <t>成本指标</t>
  </si>
  <si>
    <t>经济成本指标</t>
  </si>
  <si>
    <t>&lt;=</t>
  </si>
  <si>
    <t>21</t>
  </si>
  <si>
    <t>万元</t>
  </si>
  <si>
    <t>完成蓝莓质量安全专项监测项目成本资金小于等于21万元。</t>
  </si>
  <si>
    <t>效益指标</t>
  </si>
  <si>
    <t>社会效益</t>
  </si>
  <si>
    <t>重大农产品（蓝莓）质量安全事故</t>
  </si>
  <si>
    <t>0</t>
  </si>
  <si>
    <t>起</t>
  </si>
  <si>
    <t>反映重大农产品（蓝莓）质量安全事故发生次数。</t>
  </si>
  <si>
    <t>满意度指标</t>
  </si>
  <si>
    <t>服务对象满意度</t>
  </si>
  <si>
    <t>客户满意度</t>
  </si>
  <si>
    <t>98</t>
  </si>
  <si>
    <t>反映包括但不限于受检农户等服务对象的满意程度。</t>
  </si>
  <si>
    <t>1.目标任务
定量监测。结合2.0批次/千人农产品质量安全监测目标任务、《玉溪市农业农村局玉溪市检验检测认证院关于印发玉溪市2024年农产品质量安全监测实施方案的通知》（玉农通﹝2024﹞16号）、《澄江市农业农村局 澄江市检验检测所关于印发澄江市2024年农产品质量安全监测实施方案的通知》（澄农联发〔2024〕8号）目标任务，2025年全市农产品质量安全监测目标任务为350批次。其中市级监督抽查180批次、县级监测170批次。
2.抽检时间
（1）市级监督抽查。第一季度2月下旬，第二季度5月上旬，第三季度8月下旬，第四季度11上旬。
（2）县级监测。第一季度3月下旬，第二季度4月上旬，第三季度7月下旬，第四季度10上旬。
3.抽检品种、抽检对象及抽样环节
（1）抽检品种。种植业产品包括：蔬菜、水果。样品抽检要坚持问题导向，对有缸豆、菜豆、黄秋葵、芹菜、韭菜、西葫芦、细香葱、青蒜、芜荽、苦瓜、番茄、茄子、叶用莴苣、草莓、葡萄、香蕉、柑橘产品的，要加大抽检比例，并重点关注农产品主要生产和外销品种，同时也要结合产品生产上市时令进行抽检。
（2）抽检对象。风险监测受检对象包括农产品生产主体、经营主体、市场、冷库和运输车，其中非生产主体对象抽样要求被抽取的样品要有明确的产地（来源），确保样品可追溯。
（3）抽检环节。包括生产基地、运输车、批发市场、农贸市场、超市、其他。市场环节抽检的自产自销产品和生产主体所属的运输车、销售环节视同生产基地。</t>
  </si>
  <si>
    <t>市级监督抽查任务数</t>
  </si>
  <si>
    <t>180</t>
  </si>
  <si>
    <t>2025年农产品质量安全监测目标任务是2.0批次/千人，共350批次，其中市级监督抽查任务数180批次。</t>
  </si>
  <si>
    <t>县级任务数</t>
  </si>
  <si>
    <t>170</t>
  </si>
  <si>
    <t>2025年农产品质量安全监测目标任务是2.0批次/千人，共350批次，其中县级抽检任务数170批次。</t>
  </si>
  <si>
    <t>12</t>
  </si>
  <si>
    <t>2025年1-12月开展抽检工作。</t>
  </si>
  <si>
    <t>重大农产品质量安全事故</t>
  </si>
  <si>
    <t>反映重大农产品质量安全事故发生次数。</t>
  </si>
  <si>
    <t>按照《中共澄江市委机构编制委员会关于组建澄江市检验检测所的通知》、中共澄江市委机构编制委员会办公室关于印发《澄江市检验检测所机构编制方案》的通知，整合市食品药品检验所、市农产品质量安全检测站的机构和职责，组建澄江市检验检测所，加挂玉溪市文旅康养产品技术研究所牌子，作为澄江市人民政府直属公益二类事业单位，机构规格为正科级，核定事业编制15名。研究拟订全市农产品、食品及药品检验检测工作发展规划并组织实施，拟订全市检验检测年度计划并组织实施，参与文旅康养产品技术研发;承担农产品、食品、药品、化妆品、医疗器械等检验检测工作等领域的委托、政府指令性检验检测及技术研究;完成市委、市政府交办的其他工作。</t>
  </si>
  <si>
    <t>完成抽样数</t>
  </si>
  <si>
    <t>350</t>
  </si>
  <si>
    <t>做好抽样全链条的保障工作，争取办公用品、办公耗材、办公设备维护费、办公楼设施、水电维护费等保障经费。</t>
  </si>
  <si>
    <t>样品抽检完成率</t>
  </si>
  <si>
    <t>抽样准确率</t>
  </si>
  <si>
    <t>次</t>
  </si>
  <si>
    <t>100000</t>
  </si>
  <si>
    <t>元</t>
  </si>
  <si>
    <t>社会成本指标</t>
  </si>
  <si>
    <t>可持续影响</t>
  </si>
  <si>
    <t>农产品安全性</t>
  </si>
  <si>
    <t>定性指标</t>
  </si>
  <si>
    <t>提升被抽样主体满意度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</si>
  <si>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</si>
  <si>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</si>
  <si>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</si>
  <si>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</si>
  <si>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</si>
  <si>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</si>
  <si>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</si>
  <si>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</si>
  <si>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</si>
  <si>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</si>
  <si>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</si>
  <si>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</si>
  <si>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</si>
  <si>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</si>
  <si>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</si>
  <si>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</si>
  <si>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便携式打印机</t>
  </si>
  <si>
    <t>台</t>
  </si>
  <si>
    <t>台式电脑</t>
  </si>
  <si>
    <t>套</t>
  </si>
  <si>
    <t>计算机设备维修和保养费</t>
  </si>
  <si>
    <t>年</t>
  </si>
  <si>
    <t>办公设备维修和保养费</t>
  </si>
  <si>
    <t>台式打印机</t>
  </si>
  <si>
    <t>碎纸机</t>
  </si>
  <si>
    <t>A4打印纸</t>
  </si>
  <si>
    <t>箱</t>
  </si>
  <si>
    <t>A3打印纸</t>
  </si>
  <si>
    <t>办公楼、水、电维护费</t>
  </si>
  <si>
    <t>笔记本电脑</t>
  </si>
  <si>
    <t>投影仪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</si>
  <si>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</si>
  <si>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</si>
  <si>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</si>
  <si>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</si>
  <si>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</si>
  <si>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</si>
  <si>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</si>
  <si>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</si>
  <si>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</si>
  <si>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</si>
  <si>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</si>
  <si>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</si>
  <si>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</si>
  <si>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</si>
  <si>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</si>
  <si>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</si>
  <si>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</si>
  <si>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</si>
  <si>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</si>
  <si>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</si>
  <si>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</si>
  <si>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</si>
  <si>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</si>
  <si>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注：我单位2025年无对下转移支付预算，故此表为空表。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</si>
  <si>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</si>
  <si>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</si>
  <si>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</si>
  <si>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</si>
  <si>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</si>
  <si>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</si>
  <si>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</si>
  <si>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</si>
  <si>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</si>
  <si>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</si>
  <si>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</si>
  <si>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A02021003 A4黑白打印机</t>
  </si>
  <si>
    <t>A02010108 便携式计算机</t>
  </si>
  <si>
    <t>A02021301 碎纸机</t>
  </si>
  <si>
    <t>A02010105 台式计算机</t>
  </si>
  <si>
    <t>A02020100 复印机</t>
  </si>
  <si>
    <t>彩色复印机</t>
  </si>
  <si>
    <t>11表</t>
  </si>
  <si>
    <t>2025年上级补助项目支出预算表</t>
  </si>
  <si>
    <t>经济科目部门</t>
  </si>
  <si>
    <t>经济科目名称</t>
  </si>
  <si>
    <t>上级补助</t>
  </si>
  <si>
    <t>注：我单位2025年上级补助项目预算，故此表为空表。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</si>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</sst>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hh:mm:ss"/>
    <numFmt numFmtId="178" formatCode="yyyy/mm/dd\ hh:mm:ss"/>
    <numFmt numFmtId="179" formatCode="#,##0.00;\-#,##0.00;;@"/>
    <numFmt numFmtId="180" formatCode="#,##0;\-#,##0;;@"/>
    <numFmt numFmtId="181" formatCode="#,##0.00_);[Red]\-#,##0.00\ 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5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5" borderId="1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32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40" fillId="0" borderId="0" applyNumberFormat="0" applyFill="0" applyBorder="0" applyAlignment="0" applyProtection="0">
      <alignment vertical="center"/>
    </xf>
    <xf numFmtId="0" fontId="25" fillId="2" borderId="9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8" fillId="3" borderId="13" applyNumberFormat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32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77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1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0" fontId="1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9" fontId="3" fillId="0" borderId="1" xfId="53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9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3" fillId="0" borderId="0" xfId="57" applyFont="1" applyFill="1" applyBorder="1" applyAlignment="1" applyProtection="1">
      <alignment vertical="top"/>
      <protection locked="0"/>
    </xf>
    <xf numFmtId="0" fontId="14" fillId="0" borderId="0" xfId="57" applyFont="1" applyFill="1" applyBorder="1" applyAlignment="1" applyProtection="1">
      <alignment vertical="center"/>
    </xf>
    <xf numFmtId="0" fontId="15" fillId="0" borderId="0" xfId="57" applyFont="1" applyFill="1" applyBorder="1" applyAlignment="1" applyProtection="1">
      <alignment horizontal="right" vertical="center"/>
    </xf>
    <xf numFmtId="0" fontId="16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18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right"/>
    </xf>
    <xf numFmtId="0" fontId="19" fillId="0" borderId="2" xfId="57" applyFont="1" applyFill="1" applyBorder="1" applyAlignment="1" applyProtection="1">
      <alignment horizontal="center" vertical="center"/>
    </xf>
    <xf numFmtId="0" fontId="19" fillId="0" borderId="3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  <protection locked="0"/>
    </xf>
    <xf numFmtId="0" fontId="19" fillId="0" borderId="5" xfId="57" applyFont="1" applyFill="1" applyBorder="1" applyAlignment="1" applyProtection="1">
      <alignment horizontal="center" vertical="center"/>
    </xf>
    <xf numFmtId="0" fontId="19" fillId="0" borderId="5" xfId="57" applyFont="1" applyFill="1" applyBorder="1" applyAlignment="1" applyProtection="1">
      <alignment horizontal="center" vertical="center" wrapText="1"/>
    </xf>
    <xf numFmtId="0" fontId="15" fillId="0" borderId="1" xfId="57" applyFont="1" applyFill="1" applyBorder="1" applyAlignment="1" applyProtection="1">
      <alignment vertical="center"/>
    </xf>
    <xf numFmtId="4" fontId="15" fillId="0" borderId="1" xfId="57" applyNumberFormat="1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  <protection locked="0"/>
    </xf>
    <xf numFmtId="4" fontId="15" fillId="0" borderId="1" xfId="57" applyNumberFormat="1" applyFont="1" applyFill="1" applyBorder="1" applyAlignment="1" applyProtection="1">
      <alignment horizontal="right" vertical="center"/>
      <protection locked="0"/>
    </xf>
    <xf numFmtId="0" fontId="15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" fillId="0" borderId="0" xfId="57" applyFont="1" applyFill="1" applyBorder="1" applyAlignment="1" applyProtection="1"/>
    <xf numFmtId="0" fontId="22" fillId="0" borderId="0" xfId="57" applyFont="1" applyFill="1" applyBorder="1" applyAlignment="1" applyProtection="1"/>
    <xf numFmtId="0" fontId="14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5" fillId="0" borderId="0" xfId="57" applyFont="1" applyFill="1" applyBorder="1" applyAlignment="1" applyProtection="1">
      <alignment horizontal="left" vertical="center"/>
    </xf>
    <xf numFmtId="0" fontId="15" fillId="0" borderId="5" xfId="57" applyFont="1" applyFill="1" applyBorder="1" applyAlignment="1" applyProtection="1">
      <alignment horizontal="left" vertical="center"/>
    </xf>
    <xf numFmtId="4" fontId="15" fillId="0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4" fontId="20" fillId="0" borderId="7" xfId="57" applyNumberFormat="1" applyFont="1" applyFill="1" applyBorder="1" applyAlignment="1" applyProtection="1">
      <alignment horizontal="right" vertical="center"/>
    </xf>
    <xf numFmtId="0" fontId="15" fillId="0" borderId="7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="85" zoomScaleNormal="85" workbookViewId="0">
      <pane xSplit="1" ySplit="6" topLeftCell="B13" activePane="bottomRight" state="frozen"/>
      <selection/>
      <selection pane="topRight"/>
      <selection pane="bottomLeft"/>
      <selection pane="bottomRight" activeCell="B7" sqref="B7:B12"/>
    </sheetView>
  </sheetViews>
  <sheetFormatPr defaultColWidth="7" defaultRowHeight="12" outlineLevelCol="3"/>
  <cols>
    <col min="1" max="1" width="34.625" style="100" customWidth="1"/>
    <col min="2" max="2" width="37.7416666666667" style="100" customWidth="1"/>
    <col min="3" max="3" width="35.375" style="100" customWidth="1"/>
    <col min="4" max="4" width="40.3666666666667" style="100" customWidth="1"/>
    <col min="5" max="5" width="7" style="68" customWidth="1"/>
    <col min="6" max="16384" width="7" style="68"/>
  </cols>
  <sheetData>
    <row r="1" ht="17" customHeight="1" spans="1:4">
      <c r="A1" s="101"/>
      <c r="B1" s="102"/>
      <c r="C1" s="102"/>
      <c r="D1" s="75" t="s">
        <v>0</v>
      </c>
    </row>
    <row r="2" ht="36" customHeight="1" spans="1:4">
      <c r="A2" s="71" t="s">
        <v>1</v>
      </c>
      <c r="B2" s="103"/>
      <c r="C2" s="103"/>
      <c r="D2" s="103"/>
    </row>
    <row r="3" ht="21" customHeight="1" spans="1:4">
      <c r="A3" s="104" t="s">
        <v>2</v>
      </c>
      <c r="B3" s="74"/>
      <c r="C3" s="74"/>
      <c r="D3" s="70" t="s">
        <v>3</v>
      </c>
    </row>
    <row r="4" ht="19.5" customHeight="1" spans="1:4">
      <c r="A4" s="76" t="s">
        <v>4</v>
      </c>
      <c r="B4" s="77"/>
      <c r="C4" s="76" t="s">
        <v>5</v>
      </c>
      <c r="D4" s="77"/>
    </row>
    <row r="5" ht="19.5" customHeight="1" spans="1:4">
      <c r="A5" s="78" t="s">
        <v>6</v>
      </c>
      <c r="B5" s="78" t="s">
        <v>7</v>
      </c>
      <c r="C5" s="78" t="s">
        <v>8</v>
      </c>
      <c r="D5" s="78" t="s">
        <v>7</v>
      </c>
    </row>
    <row r="6" ht="19.5" customHeight="1" spans="1:4">
      <c r="A6" s="80"/>
      <c r="B6" s="80"/>
      <c r="C6" s="80"/>
      <c r="D6" s="80"/>
    </row>
    <row r="7" ht="20.25" customHeight="1" spans="1:4">
      <c r="A7" s="88" t="s">
        <v>9</v>
      </c>
      <c r="B7" s="83">
        <v>219.95</v>
      </c>
      <c r="C7" s="88" t="s">
        <v>10</v>
      </c>
      <c r="D7" s="83">
        <v>144.3</v>
      </c>
    </row>
    <row r="8" ht="20.25" customHeight="1" spans="1:4">
      <c r="A8" s="88" t="s">
        <v>11</v>
      </c>
      <c r="B8" s="83"/>
      <c r="C8" s="88" t="s">
        <v>12</v>
      </c>
      <c r="D8" s="83"/>
    </row>
    <row r="9" ht="20.25" customHeight="1" spans="1:4">
      <c r="A9" s="88" t="s">
        <v>13</v>
      </c>
      <c r="B9" s="83"/>
      <c r="C9" s="88" t="s">
        <v>14</v>
      </c>
      <c r="D9" s="83"/>
    </row>
    <row r="10" ht="20.25" customHeight="1" spans="1:4">
      <c r="A10" s="88" t="s">
        <v>15</v>
      </c>
      <c r="B10" s="85"/>
      <c r="C10" s="88" t="s">
        <v>16</v>
      </c>
      <c r="D10" s="83"/>
    </row>
    <row r="11" ht="20.25" customHeight="1" spans="1:4">
      <c r="A11" s="88" t="s">
        <v>17</v>
      </c>
      <c r="B11" s="85">
        <v>8.84</v>
      </c>
      <c r="C11" s="88" t="s">
        <v>18</v>
      </c>
      <c r="D11" s="83"/>
    </row>
    <row r="12" ht="20.25" customHeight="1" spans="1:4">
      <c r="A12" s="88" t="s">
        <v>19</v>
      </c>
      <c r="B12" s="85"/>
      <c r="C12" s="88" t="s">
        <v>20</v>
      </c>
      <c r="D12" s="83"/>
    </row>
    <row r="13" ht="20.25" customHeight="1" spans="1:4">
      <c r="A13" s="88" t="s">
        <v>21</v>
      </c>
      <c r="B13" s="85">
        <v>8.84</v>
      </c>
      <c r="C13" s="88" t="s">
        <v>22</v>
      </c>
      <c r="D13" s="83"/>
    </row>
    <row r="14" ht="20.25" customHeight="1" spans="1:4">
      <c r="A14" s="88" t="s">
        <v>23</v>
      </c>
      <c r="B14" s="85"/>
      <c r="C14" s="88" t="s">
        <v>24</v>
      </c>
      <c r="D14" s="83">
        <v>18.28</v>
      </c>
    </row>
    <row r="15" ht="20.25" customHeight="1" spans="1:4">
      <c r="A15" s="105" t="s">
        <v>25</v>
      </c>
      <c r="B15" s="106"/>
      <c r="C15" s="88" t="s">
        <v>26</v>
      </c>
      <c r="D15" s="83">
        <v>18.34</v>
      </c>
    </row>
    <row r="16" ht="20.25" customHeight="1" spans="1:4">
      <c r="A16" s="105" t="s">
        <v>27</v>
      </c>
      <c r="B16" s="107"/>
      <c r="C16" s="88" t="s">
        <v>28</v>
      </c>
      <c r="D16" s="83"/>
    </row>
    <row r="17" ht="20.25" customHeight="1" spans="1:4">
      <c r="A17" s="107"/>
      <c r="B17" s="107"/>
      <c r="C17" s="88" t="s">
        <v>29</v>
      </c>
      <c r="D17" s="83"/>
    </row>
    <row r="18" ht="20.25" customHeight="1" spans="1:4">
      <c r="A18" s="107"/>
      <c r="B18" s="107"/>
      <c r="C18" s="88" t="s">
        <v>30</v>
      </c>
      <c r="D18" s="83">
        <v>31</v>
      </c>
    </row>
    <row r="19" ht="20.25" customHeight="1" spans="1:4">
      <c r="A19" s="107"/>
      <c r="B19" s="107"/>
      <c r="C19" s="88" t="s">
        <v>31</v>
      </c>
      <c r="D19" s="83"/>
    </row>
    <row r="20" ht="20.25" customHeight="1" spans="1:4">
      <c r="A20" s="107"/>
      <c r="B20" s="107"/>
      <c r="C20" s="88" t="s">
        <v>32</v>
      </c>
      <c r="D20" s="83"/>
    </row>
    <row r="21" ht="20.25" customHeight="1" spans="1:4">
      <c r="A21" s="107"/>
      <c r="B21" s="107"/>
      <c r="C21" s="88" t="s">
        <v>33</v>
      </c>
      <c r="D21" s="83"/>
    </row>
    <row r="22" ht="20.25" customHeight="1" spans="1:4">
      <c r="A22" s="107"/>
      <c r="B22" s="107"/>
      <c r="C22" s="88" t="s">
        <v>34</v>
      </c>
      <c r="D22" s="83"/>
    </row>
    <row r="23" ht="20.25" customHeight="1" spans="1:4">
      <c r="A23" s="107"/>
      <c r="B23" s="107"/>
      <c r="C23" s="88" t="s">
        <v>35</v>
      </c>
      <c r="D23" s="83"/>
    </row>
    <row r="24" ht="20.25" customHeight="1" spans="1:4">
      <c r="A24" s="107"/>
      <c r="B24" s="107"/>
      <c r="C24" s="88" t="s">
        <v>36</v>
      </c>
      <c r="D24" s="83"/>
    </row>
    <row r="25" ht="20.25" customHeight="1" spans="1:4">
      <c r="A25" s="107"/>
      <c r="B25" s="107"/>
      <c r="C25" s="88" t="s">
        <v>37</v>
      </c>
      <c r="D25" s="83">
        <v>16.87</v>
      </c>
    </row>
    <row r="26" ht="20.25" customHeight="1" spans="1:4">
      <c r="A26" s="107"/>
      <c r="B26" s="107"/>
      <c r="C26" s="88" t="s">
        <v>38</v>
      </c>
      <c r="D26" s="83"/>
    </row>
    <row r="27" ht="20.25" customHeight="1" spans="1:4">
      <c r="A27" s="107"/>
      <c r="B27" s="107"/>
      <c r="C27" s="88" t="s">
        <v>39</v>
      </c>
      <c r="D27" s="83"/>
    </row>
    <row r="28" ht="20.25" customHeight="1" spans="1:4">
      <c r="A28" s="107"/>
      <c r="B28" s="107"/>
      <c r="C28" s="88" t="s">
        <v>40</v>
      </c>
      <c r="D28" s="83"/>
    </row>
    <row r="29" ht="20.25" customHeight="1" spans="1:4">
      <c r="A29" s="107"/>
      <c r="B29" s="107"/>
      <c r="C29" s="88" t="s">
        <v>41</v>
      </c>
      <c r="D29" s="83"/>
    </row>
    <row r="30" ht="20.25" customHeight="1" spans="1:4">
      <c r="A30" s="107"/>
      <c r="B30" s="107"/>
      <c r="C30" s="88" t="s">
        <v>42</v>
      </c>
      <c r="D30" s="83"/>
    </row>
    <row r="31" ht="20.25" customHeight="1" spans="1:4">
      <c r="A31" s="108"/>
      <c r="B31" s="109"/>
      <c r="C31" s="88" t="s">
        <v>43</v>
      </c>
      <c r="D31" s="83"/>
    </row>
    <row r="32" ht="20.25" customHeight="1" spans="1:4">
      <c r="A32" s="108"/>
      <c r="B32" s="109"/>
      <c r="C32" s="88" t="s">
        <v>44</v>
      </c>
      <c r="D32" s="83"/>
    </row>
    <row r="33" ht="20.25" customHeight="1" spans="1:4">
      <c r="A33" s="110" t="s">
        <v>45</v>
      </c>
      <c r="B33" s="111">
        <v>228.79</v>
      </c>
      <c r="C33" s="90" t="s">
        <v>46</v>
      </c>
      <c r="D33" s="87">
        <v>228.79</v>
      </c>
    </row>
    <row r="34" ht="20.25" customHeight="1" spans="1:4">
      <c r="A34" s="105" t="s">
        <v>47</v>
      </c>
      <c r="B34" s="112" t="s">
        <v>48</v>
      </c>
      <c r="C34" s="88" t="s">
        <v>49</v>
      </c>
      <c r="D34" s="113" t="s">
        <v>50</v>
      </c>
    </row>
    <row r="35" ht="20.25" customHeight="1" spans="1:4">
      <c r="A35" s="105" t="s">
        <v>51</v>
      </c>
      <c r="B35" s="112"/>
      <c r="C35" s="105" t="s">
        <v>51</v>
      </c>
      <c r="D35" s="113"/>
    </row>
    <row r="36" ht="20.25" customHeight="1" spans="1:4">
      <c r="A36" s="105" t="s">
        <v>52</v>
      </c>
      <c r="B36" s="112"/>
      <c r="C36" s="105" t="s">
        <v>53</v>
      </c>
      <c r="D36" s="113"/>
    </row>
    <row r="37" ht="20.25" customHeight="1" spans="1:4">
      <c r="A37" s="114" t="s">
        <v>54</v>
      </c>
      <c r="B37" s="111">
        <f>SUM(B33:B36)</f>
        <v>228.79</v>
      </c>
      <c r="C37" s="90" t="s">
        <v>55</v>
      </c>
      <c r="D37" s="115">
        <f>D7+D14+D15+D18+D25</f>
        <v>228.79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8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115" zoomScaleNormal="115" topLeftCell="C1" workbookViewId="0">
      <pane ySplit="1" topLeftCell="A2" activePane="bottomLeft" state="frozen"/>
      <selection/>
      <selection pane="bottomLeft" activeCell="E9" sqref="E9:I9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"单位名称："&amp;"澄江市检验检测所"</f>
        <v>单位名称：澄江市检验检测所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94" t="s">
        <v>60</v>
      </c>
      <c r="C5" s="94" t="s">
        <v>61</v>
      </c>
      <c r="D5" s="94" t="s">
        <v>62</v>
      </c>
      <c r="E5" s="94"/>
      <c r="F5" s="94"/>
      <c r="G5" s="94"/>
      <c r="H5" s="94"/>
      <c r="I5" s="94"/>
      <c r="J5" s="97"/>
      <c r="K5" s="97"/>
      <c r="L5" s="97"/>
      <c r="M5" s="97"/>
      <c r="N5" s="97"/>
      <c r="O5" s="94" t="s">
        <v>47</v>
      </c>
      <c r="P5" s="94"/>
      <c r="Q5" s="94"/>
      <c r="R5" s="94"/>
      <c r="S5" s="94"/>
      <c r="T5" s="94"/>
    </row>
    <row r="6" ht="18.75" customHeight="1" spans="1:20">
      <c r="A6" s="13"/>
      <c r="B6" s="94"/>
      <c r="C6" s="94"/>
      <c r="D6" s="95" t="s">
        <v>63</v>
      </c>
      <c r="E6" s="95" t="s">
        <v>64</v>
      </c>
      <c r="F6" s="95" t="s">
        <v>65</v>
      </c>
      <c r="G6" s="95" t="s">
        <v>66</v>
      </c>
      <c r="H6" s="95" t="s">
        <v>67</v>
      </c>
      <c r="I6" s="98" t="s">
        <v>68</v>
      </c>
      <c r="J6" s="99"/>
      <c r="K6" s="99"/>
      <c r="L6" s="99"/>
      <c r="M6" s="99"/>
      <c r="N6" s="99"/>
      <c r="O6" s="98" t="s">
        <v>63</v>
      </c>
      <c r="P6" s="98" t="s">
        <v>64</v>
      </c>
      <c r="Q6" s="98" t="s">
        <v>65</v>
      </c>
      <c r="R6" s="98" t="s">
        <v>66</v>
      </c>
      <c r="S6" s="98" t="s">
        <v>67</v>
      </c>
      <c r="T6" s="98" t="s">
        <v>68</v>
      </c>
    </row>
    <row r="7" ht="18.75" customHeight="1" spans="1:20">
      <c r="A7" s="13"/>
      <c r="B7" s="94"/>
      <c r="C7" s="94"/>
      <c r="D7" s="95"/>
      <c r="E7" s="95"/>
      <c r="F7" s="95"/>
      <c r="G7" s="95"/>
      <c r="H7" s="95"/>
      <c r="I7" s="98" t="s">
        <v>63</v>
      </c>
      <c r="J7" s="98" t="s">
        <v>69</v>
      </c>
      <c r="K7" s="98" t="s">
        <v>70</v>
      </c>
      <c r="L7" s="98" t="s">
        <v>71</v>
      </c>
      <c r="M7" s="98" t="s">
        <v>72</v>
      </c>
      <c r="N7" s="98" t="s">
        <v>73</v>
      </c>
      <c r="O7" s="98"/>
      <c r="P7" s="98"/>
      <c r="Q7" s="98"/>
      <c r="R7" s="98"/>
      <c r="S7" s="98"/>
      <c r="T7" s="98"/>
    </row>
    <row r="8" ht="18.75" customHeight="1" spans="1:20">
      <c r="A8" s="96" t="s">
        <v>74</v>
      </c>
      <c r="B8" s="14" t="s">
        <v>75</v>
      </c>
      <c r="C8" s="14" t="s">
        <v>76</v>
      </c>
      <c r="D8" s="14" t="s">
        <v>77</v>
      </c>
      <c r="E8" s="96" t="s">
        <v>78</v>
      </c>
      <c r="F8" s="14" t="s">
        <v>79</v>
      </c>
      <c r="G8" s="14" t="s">
        <v>80</v>
      </c>
      <c r="H8" s="96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228.79</v>
      </c>
      <c r="D9" s="17">
        <v>219.95</v>
      </c>
      <c r="E9" s="17">
        <v>219.95</v>
      </c>
      <c r="F9" s="17"/>
      <c r="G9" s="17"/>
      <c r="H9" s="17"/>
      <c r="I9" s="17">
        <v>8.84</v>
      </c>
      <c r="J9" s="17"/>
      <c r="K9" s="17">
        <v>8.84</v>
      </c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65" t="s">
        <v>85</v>
      </c>
      <c r="B10" s="65" t="s">
        <v>84</v>
      </c>
      <c r="C10" s="17">
        <v>228.79</v>
      </c>
      <c r="D10" s="17">
        <v>219.95</v>
      </c>
      <c r="E10" s="17">
        <v>219.95</v>
      </c>
      <c r="F10" s="17"/>
      <c r="G10" s="17"/>
      <c r="H10" s="17"/>
      <c r="I10" s="17">
        <v>8.84</v>
      </c>
      <c r="J10" s="17"/>
      <c r="K10" s="17">
        <v>8.84</v>
      </c>
      <c r="L10" s="17"/>
      <c r="M10" s="17"/>
      <c r="N10" s="17"/>
      <c r="O10" s="23"/>
      <c r="P10" s="23"/>
      <c r="Q10" s="23"/>
      <c r="R10" s="23"/>
      <c r="S10" s="23"/>
      <c r="T10" s="23"/>
    </row>
    <row r="11" ht="20.25" customHeight="1" spans="1:20">
      <c r="A11" s="49" t="s">
        <v>61</v>
      </c>
      <c r="B11" s="49"/>
      <c r="C11" s="17">
        <v>228.79</v>
      </c>
      <c r="D11" s="17">
        <v>219.95</v>
      </c>
      <c r="E11" s="17">
        <v>219.95</v>
      </c>
      <c r="F11" s="17"/>
      <c r="G11" s="17"/>
      <c r="H11" s="17"/>
      <c r="I11" s="17">
        <v>8.84</v>
      </c>
      <c r="J11" s="17"/>
      <c r="K11" s="17">
        <v>8.84</v>
      </c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zoomScale="115" zoomScaleNormal="115" workbookViewId="0">
      <pane ySplit="1" topLeftCell="A5" activePane="bottomLeft" state="frozen"/>
      <selection/>
      <selection pane="bottomLeft" activeCell="D9" sqref="D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86</v>
      </c>
    </row>
    <row r="3" ht="37.5" customHeight="1" spans="1:15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5" t="str">
        <f>"单位名称："&amp;"澄江市检验检测所"</f>
        <v>单位名称：澄江市检验检测所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88</v>
      </c>
      <c r="B5" s="13" t="s">
        <v>89</v>
      </c>
      <c r="C5" s="48" t="s">
        <v>61</v>
      </c>
      <c r="D5" s="48" t="s">
        <v>64</v>
      </c>
      <c r="E5" s="48"/>
      <c r="F5" s="48"/>
      <c r="G5" s="13" t="s">
        <v>65</v>
      </c>
      <c r="H5" s="48" t="s">
        <v>66</v>
      </c>
      <c r="I5" s="13" t="s">
        <v>90</v>
      </c>
      <c r="J5" s="48" t="s">
        <v>68</v>
      </c>
      <c r="K5" s="48"/>
      <c r="L5" s="48"/>
      <c r="M5" s="48"/>
      <c r="N5" s="48"/>
      <c r="O5" s="48"/>
    </row>
    <row r="6" ht="18.75" customHeight="1" spans="1:15">
      <c r="A6" s="13"/>
      <c r="B6" s="13"/>
      <c r="C6" s="48"/>
      <c r="D6" s="48" t="s">
        <v>63</v>
      </c>
      <c r="E6" s="48" t="s">
        <v>91</v>
      </c>
      <c r="F6" s="48" t="s">
        <v>92</v>
      </c>
      <c r="G6" s="13"/>
      <c r="H6" s="48"/>
      <c r="I6" s="13"/>
      <c r="J6" s="48" t="s">
        <v>63</v>
      </c>
      <c r="K6" s="48" t="s">
        <v>93</v>
      </c>
      <c r="L6" s="14" t="s">
        <v>94</v>
      </c>
      <c r="M6" s="14" t="s">
        <v>95</v>
      </c>
      <c r="N6" s="14" t="s">
        <v>96</v>
      </c>
      <c r="O6" s="14" t="s">
        <v>97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99</v>
      </c>
      <c r="B8" s="16" t="s">
        <v>100</v>
      </c>
      <c r="C8" s="17">
        <v>144.3</v>
      </c>
      <c r="D8" s="17">
        <v>135.46</v>
      </c>
      <c r="E8" s="17">
        <v>135.46</v>
      </c>
      <c r="F8" s="17"/>
      <c r="G8" s="17"/>
      <c r="H8" s="17"/>
      <c r="I8" s="17"/>
      <c r="J8" s="17">
        <v>8.84</v>
      </c>
      <c r="K8" s="17"/>
      <c r="L8" s="17">
        <v>8.84</v>
      </c>
      <c r="M8" s="17"/>
      <c r="N8" s="17"/>
      <c r="O8" s="17"/>
    </row>
    <row r="9" ht="20.25" customHeight="1" spans="1:15">
      <c r="A9" s="65">
        <v>20138</v>
      </c>
      <c r="B9" s="65" t="s">
        <v>101</v>
      </c>
      <c r="C9" s="17">
        <v>135.46</v>
      </c>
      <c r="D9" s="17">
        <v>135.46</v>
      </c>
      <c r="E9" s="17">
        <v>135.46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6" t="s">
        <v>102</v>
      </c>
      <c r="B10" s="66" t="s">
        <v>103</v>
      </c>
      <c r="C10" s="17">
        <v>135.46</v>
      </c>
      <c r="D10" s="17">
        <v>135.46</v>
      </c>
      <c r="E10" s="17">
        <v>135.46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5" t="s">
        <v>104</v>
      </c>
      <c r="B11" s="65" t="s">
        <v>105</v>
      </c>
      <c r="C11" s="17">
        <v>8.84</v>
      </c>
      <c r="D11" s="17"/>
      <c r="E11" s="17"/>
      <c r="F11" s="17"/>
      <c r="G11" s="17"/>
      <c r="H11" s="17"/>
      <c r="I11" s="17"/>
      <c r="J11" s="17">
        <v>8.84</v>
      </c>
      <c r="K11" s="17"/>
      <c r="L11" s="17">
        <v>8.84</v>
      </c>
      <c r="M11" s="17"/>
      <c r="N11" s="17"/>
      <c r="O11" s="17"/>
    </row>
    <row r="12" ht="20.25" customHeight="1" spans="1:15">
      <c r="A12" s="66" t="s">
        <v>106</v>
      </c>
      <c r="B12" s="66" t="s">
        <v>105</v>
      </c>
      <c r="C12" s="17">
        <v>8.84</v>
      </c>
      <c r="D12" s="17"/>
      <c r="E12" s="17"/>
      <c r="F12" s="17"/>
      <c r="G12" s="17"/>
      <c r="H12" s="17"/>
      <c r="I12" s="17"/>
      <c r="J12" s="17">
        <v>8.84</v>
      </c>
      <c r="K12" s="17"/>
      <c r="L12" s="17">
        <v>8.84</v>
      </c>
      <c r="M12" s="17"/>
      <c r="N12" s="17"/>
      <c r="O12" s="17"/>
    </row>
    <row r="13" ht="20.25" customHeight="1" spans="1:15">
      <c r="A13" s="16" t="s">
        <v>107</v>
      </c>
      <c r="B13" s="16" t="s">
        <v>108</v>
      </c>
      <c r="C13" s="17">
        <v>18.28</v>
      </c>
      <c r="D13" s="17">
        <v>18.28</v>
      </c>
      <c r="E13" s="17">
        <v>18.28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109</v>
      </c>
      <c r="B14" s="65" t="s">
        <v>110</v>
      </c>
      <c r="C14" s="17">
        <v>18.28</v>
      </c>
      <c r="D14" s="17">
        <v>18.28</v>
      </c>
      <c r="E14" s="17">
        <v>18.28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6" t="s">
        <v>111</v>
      </c>
      <c r="B15" s="66" t="s">
        <v>112</v>
      </c>
      <c r="C15" s="17">
        <v>18.28</v>
      </c>
      <c r="D15" s="17">
        <v>18.28</v>
      </c>
      <c r="E15" s="17">
        <v>18.28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113</v>
      </c>
      <c r="B16" s="16" t="s">
        <v>114</v>
      </c>
      <c r="C16" s="17">
        <v>18.34</v>
      </c>
      <c r="D16" s="17">
        <v>18.34</v>
      </c>
      <c r="E16" s="17">
        <v>18.34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115</v>
      </c>
      <c r="B17" s="65" t="s">
        <v>116</v>
      </c>
      <c r="C17" s="17">
        <v>18.34</v>
      </c>
      <c r="D17" s="17">
        <v>18.34</v>
      </c>
      <c r="E17" s="17">
        <v>18.34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117</v>
      </c>
      <c r="B18" s="66" t="s">
        <v>118</v>
      </c>
      <c r="C18" s="17">
        <v>10.24</v>
      </c>
      <c r="D18" s="17">
        <v>10.24</v>
      </c>
      <c r="E18" s="17">
        <v>10.24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119</v>
      </c>
      <c r="B19" s="66" t="s">
        <v>120</v>
      </c>
      <c r="C19" s="17">
        <v>7.22</v>
      </c>
      <c r="D19" s="17">
        <v>7.22</v>
      </c>
      <c r="E19" s="17">
        <v>7.22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6" t="s">
        <v>121</v>
      </c>
      <c r="B20" s="66" t="s">
        <v>122</v>
      </c>
      <c r="C20" s="17">
        <v>0.88</v>
      </c>
      <c r="D20" s="17">
        <v>0.88</v>
      </c>
      <c r="E20" s="17">
        <v>0.88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123</v>
      </c>
      <c r="B21" s="16" t="s">
        <v>124</v>
      </c>
      <c r="C21" s="17">
        <v>31</v>
      </c>
      <c r="D21" s="17">
        <v>31</v>
      </c>
      <c r="E21" s="17"/>
      <c r="F21" s="17">
        <v>31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125</v>
      </c>
      <c r="B22" s="65" t="s">
        <v>126</v>
      </c>
      <c r="C22" s="17">
        <v>31</v>
      </c>
      <c r="D22" s="17">
        <v>31</v>
      </c>
      <c r="E22" s="17"/>
      <c r="F22" s="17">
        <v>31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6" t="s">
        <v>127</v>
      </c>
      <c r="B23" s="66" t="s">
        <v>128</v>
      </c>
      <c r="C23" s="17">
        <v>31</v>
      </c>
      <c r="D23" s="17">
        <v>31</v>
      </c>
      <c r="E23" s="17"/>
      <c r="F23" s="17">
        <v>31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129</v>
      </c>
      <c r="B24" s="16" t="s">
        <v>130</v>
      </c>
      <c r="C24" s="17">
        <v>16.87</v>
      </c>
      <c r="D24" s="17">
        <v>16.87</v>
      </c>
      <c r="E24" s="17">
        <v>16.87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5" t="s">
        <v>131</v>
      </c>
      <c r="B25" s="65" t="s">
        <v>132</v>
      </c>
      <c r="C25" s="17">
        <v>16.87</v>
      </c>
      <c r="D25" s="17">
        <v>16.87</v>
      </c>
      <c r="E25" s="17">
        <v>16.87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6" t="s">
        <v>133</v>
      </c>
      <c r="B26" s="66" t="s">
        <v>134</v>
      </c>
      <c r="C26" s="17">
        <v>14.86</v>
      </c>
      <c r="D26" s="17">
        <v>14.86</v>
      </c>
      <c r="E26" s="17">
        <v>14.86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6" t="s">
        <v>135</v>
      </c>
      <c r="B27" s="66" t="s">
        <v>136</v>
      </c>
      <c r="C27" s="17">
        <v>2.01</v>
      </c>
      <c r="D27" s="17">
        <v>2.01</v>
      </c>
      <c r="E27" s="17">
        <v>2.01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49" t="s">
        <v>137</v>
      </c>
      <c r="B28" s="49"/>
      <c r="C28" s="17">
        <v>228.79</v>
      </c>
      <c r="D28" s="17">
        <v>219.95</v>
      </c>
      <c r="E28" s="17">
        <v>188.95</v>
      </c>
      <c r="F28" s="17">
        <v>31</v>
      </c>
      <c r="G28" s="17"/>
      <c r="H28" s="17"/>
      <c r="I28" s="17"/>
      <c r="J28" s="17">
        <v>8.84</v>
      </c>
      <c r="K28" s="17"/>
      <c r="L28" s="17">
        <v>8.84</v>
      </c>
      <c r="M28" s="17"/>
      <c r="N28" s="17"/>
      <c r="O28" s="17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="85" zoomScaleNormal="85" workbookViewId="0">
      <selection activeCell="D42" sqref="D42"/>
    </sheetView>
  </sheetViews>
  <sheetFormatPr defaultColWidth="7.775" defaultRowHeight="14.25" customHeight="1" outlineLevelCol="3"/>
  <cols>
    <col min="1" max="1" width="43.125" style="67" customWidth="1"/>
    <col min="2" max="2" width="33.9916666666667" style="67" customWidth="1"/>
    <col min="3" max="3" width="42.5" style="67" customWidth="1"/>
    <col min="4" max="4" width="31.875" style="67" customWidth="1"/>
    <col min="5" max="5" width="7.99166666666667" style="68" customWidth="1"/>
    <col min="6" max="16384" width="7.99166666666667" style="68"/>
  </cols>
  <sheetData>
    <row r="1" customHeight="1" spans="1:4">
      <c r="A1" s="69"/>
      <c r="B1" s="69"/>
      <c r="C1" s="69"/>
      <c r="D1" s="70" t="s">
        <v>138</v>
      </c>
    </row>
    <row r="2" ht="31.5" customHeight="1" spans="1:4">
      <c r="A2" s="71" t="s">
        <v>139</v>
      </c>
      <c r="B2" s="72"/>
      <c r="C2" s="72"/>
      <c r="D2" s="72"/>
    </row>
    <row r="3" ht="17.25" customHeight="1" spans="1:4">
      <c r="A3" s="73" t="s">
        <v>2</v>
      </c>
      <c r="B3" s="74"/>
      <c r="C3" s="74"/>
      <c r="D3" s="75" t="s">
        <v>3</v>
      </c>
    </row>
    <row r="4" ht="19.5" customHeight="1" spans="1:4">
      <c r="A4" s="76" t="s">
        <v>4</v>
      </c>
      <c r="B4" s="77"/>
      <c r="C4" s="76" t="s">
        <v>5</v>
      </c>
      <c r="D4" s="77"/>
    </row>
    <row r="5" ht="21.75" customHeight="1" spans="1:4">
      <c r="A5" s="78" t="s">
        <v>6</v>
      </c>
      <c r="B5" s="79" t="s">
        <v>7</v>
      </c>
      <c r="C5" s="78" t="s">
        <v>140</v>
      </c>
      <c r="D5" s="79" t="s">
        <v>7</v>
      </c>
    </row>
    <row r="6" ht="17.25" customHeight="1" spans="1:4">
      <c r="A6" s="80"/>
      <c r="B6" s="81"/>
      <c r="C6" s="80"/>
      <c r="D6" s="81"/>
    </row>
    <row r="7" ht="17.25" customHeight="1" spans="1:4">
      <c r="A7" s="82" t="s">
        <v>141</v>
      </c>
      <c r="B7" s="83">
        <v>219.95</v>
      </c>
      <c r="C7" s="84" t="s">
        <v>142</v>
      </c>
      <c r="D7" s="85">
        <v>219.95</v>
      </c>
    </row>
    <row r="8" ht="17.25" customHeight="1" spans="1:4">
      <c r="A8" s="86" t="s">
        <v>143</v>
      </c>
      <c r="B8" s="83">
        <v>219.95</v>
      </c>
      <c r="C8" s="84" t="s">
        <v>144</v>
      </c>
      <c r="D8" s="85">
        <v>135.46</v>
      </c>
    </row>
    <row r="9" ht="17.25" customHeight="1" spans="1:4">
      <c r="A9" s="86" t="s">
        <v>145</v>
      </c>
      <c r="B9" s="83"/>
      <c r="C9" s="84" t="s">
        <v>146</v>
      </c>
      <c r="D9" s="85"/>
    </row>
    <row r="10" ht="17.25" customHeight="1" spans="1:4">
      <c r="A10" s="86" t="s">
        <v>147</v>
      </c>
      <c r="B10" s="83"/>
      <c r="C10" s="84" t="s">
        <v>148</v>
      </c>
      <c r="D10" s="85"/>
    </row>
    <row r="11" ht="17.25" customHeight="1" spans="1:4">
      <c r="A11" s="86" t="s">
        <v>149</v>
      </c>
      <c r="B11" s="83"/>
      <c r="C11" s="84" t="s">
        <v>150</v>
      </c>
      <c r="D11" s="85"/>
    </row>
    <row r="12" ht="17.25" customHeight="1" spans="1:4">
      <c r="A12" s="86" t="s">
        <v>143</v>
      </c>
      <c r="B12" s="83"/>
      <c r="C12" s="84" t="s">
        <v>151</v>
      </c>
      <c r="D12" s="85"/>
    </row>
    <row r="13" ht="17.25" customHeight="1" spans="1:4">
      <c r="A13" s="86" t="s">
        <v>145</v>
      </c>
      <c r="B13" s="85"/>
      <c r="C13" s="84" t="s">
        <v>152</v>
      </c>
      <c r="D13" s="85"/>
    </row>
    <row r="14" ht="17.25" customHeight="1" spans="1:4">
      <c r="A14" s="86" t="s">
        <v>147</v>
      </c>
      <c r="B14" s="85"/>
      <c r="C14" s="84" t="s">
        <v>153</v>
      </c>
      <c r="D14" s="85"/>
    </row>
    <row r="15" ht="17.25" customHeight="1" spans="1:4">
      <c r="A15" s="86"/>
      <c r="B15" s="85"/>
      <c r="C15" s="84" t="s">
        <v>154</v>
      </c>
      <c r="D15" s="85">
        <v>18.28</v>
      </c>
    </row>
    <row r="16" ht="17.25" customHeight="1" spans="1:4">
      <c r="A16" s="86"/>
      <c r="B16" s="83"/>
      <c r="C16" s="84" t="s">
        <v>155</v>
      </c>
      <c r="D16" s="85">
        <v>18.34</v>
      </c>
    </row>
    <row r="17" ht="17.25" customHeight="1" spans="1:4">
      <c r="A17" s="86"/>
      <c r="B17" s="87"/>
      <c r="C17" s="84" t="s">
        <v>156</v>
      </c>
      <c r="D17" s="85"/>
    </row>
    <row r="18" ht="17.25" customHeight="1" spans="1:4">
      <c r="A18" s="88"/>
      <c r="B18" s="87"/>
      <c r="C18" s="84" t="s">
        <v>157</v>
      </c>
      <c r="D18" s="85"/>
    </row>
    <row r="19" ht="17.25" customHeight="1" spans="1:4">
      <c r="A19" s="88"/>
      <c r="B19" s="89"/>
      <c r="C19" s="84" t="s">
        <v>158</v>
      </c>
      <c r="D19" s="85">
        <v>31</v>
      </c>
    </row>
    <row r="20" ht="17.25" customHeight="1" spans="1:4">
      <c r="A20" s="89"/>
      <c r="B20" s="89"/>
      <c r="C20" s="84" t="s">
        <v>159</v>
      </c>
      <c r="D20" s="85"/>
    </row>
    <row r="21" ht="17.25" customHeight="1" spans="1:4">
      <c r="A21" s="89"/>
      <c r="B21" s="89"/>
      <c r="C21" s="84" t="s">
        <v>160</v>
      </c>
      <c r="D21" s="85"/>
    </row>
    <row r="22" ht="17.25" customHeight="1" spans="1:4">
      <c r="A22" s="89"/>
      <c r="B22" s="89"/>
      <c r="C22" s="84" t="s">
        <v>161</v>
      </c>
      <c r="D22" s="85"/>
    </row>
    <row r="23" ht="17.25" customHeight="1" spans="1:4">
      <c r="A23" s="89"/>
      <c r="B23" s="89"/>
      <c r="C23" s="84" t="s">
        <v>162</v>
      </c>
      <c r="D23" s="85"/>
    </row>
    <row r="24" ht="17.25" customHeight="1" spans="1:4">
      <c r="A24" s="89"/>
      <c r="B24" s="89"/>
      <c r="C24" s="84" t="s">
        <v>163</v>
      </c>
      <c r="D24" s="85"/>
    </row>
    <row r="25" ht="17.25" customHeight="1" spans="1:4">
      <c r="A25" s="89"/>
      <c r="B25" s="89"/>
      <c r="C25" s="84" t="s">
        <v>164</v>
      </c>
      <c r="D25" s="85"/>
    </row>
    <row r="26" ht="17.25" customHeight="1" spans="1:4">
      <c r="A26" s="89"/>
      <c r="B26" s="89"/>
      <c r="C26" s="84" t="s">
        <v>165</v>
      </c>
      <c r="D26" s="85">
        <v>16.87</v>
      </c>
    </row>
    <row r="27" ht="17.25" customHeight="1" spans="1:4">
      <c r="A27" s="89"/>
      <c r="B27" s="89"/>
      <c r="C27" s="84" t="s">
        <v>166</v>
      </c>
      <c r="D27" s="85"/>
    </row>
    <row r="28" ht="17.25" customHeight="1" spans="1:4">
      <c r="A28" s="89"/>
      <c r="B28" s="89"/>
      <c r="C28" s="84" t="s">
        <v>167</v>
      </c>
      <c r="D28" s="85"/>
    </row>
    <row r="29" ht="17.25" customHeight="1" spans="1:4">
      <c r="A29" s="89"/>
      <c r="B29" s="89"/>
      <c r="C29" s="84" t="s">
        <v>168</v>
      </c>
      <c r="D29" s="85"/>
    </row>
    <row r="30" ht="17.25" customHeight="1" spans="1:4">
      <c r="A30" s="89"/>
      <c r="B30" s="89"/>
      <c r="C30" s="84" t="s">
        <v>169</v>
      </c>
      <c r="D30" s="85"/>
    </row>
    <row r="31" ht="17.25" customHeight="1" spans="1:4">
      <c r="A31" s="89"/>
      <c r="B31" s="89"/>
      <c r="C31" s="84" t="s">
        <v>170</v>
      </c>
      <c r="D31" s="85"/>
    </row>
    <row r="32" ht="17.25" customHeight="1" spans="1:4">
      <c r="A32" s="89"/>
      <c r="B32" s="89"/>
      <c r="C32" s="84" t="s">
        <v>171</v>
      </c>
      <c r="D32" s="85"/>
    </row>
    <row r="33" ht="17.25" customHeight="1" spans="1:4">
      <c r="A33" s="89"/>
      <c r="B33" s="89"/>
      <c r="C33" s="84" t="s">
        <v>172</v>
      </c>
      <c r="D33" s="85"/>
    </row>
    <row r="34" customHeight="1" spans="1:4">
      <c r="A34" s="90"/>
      <c r="B34" s="87"/>
      <c r="C34" s="88" t="s">
        <v>173</v>
      </c>
      <c r="D34" s="87"/>
    </row>
    <row r="35" ht="17.25" customHeight="1" spans="1:4">
      <c r="A35" s="91" t="s">
        <v>174</v>
      </c>
      <c r="B35" s="92">
        <v>219.95</v>
      </c>
      <c r="C35" s="90" t="s">
        <v>55</v>
      </c>
      <c r="D35" s="93">
        <v>219.95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zoomScale="115" zoomScaleNormal="115" workbookViewId="0">
      <pane ySplit="1" topLeftCell="A2" activePane="bottomLeft" state="frozen"/>
      <selection/>
      <selection pane="bottomLeft" activeCell="E26" sqref="E26:G2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175</v>
      </c>
    </row>
    <row r="3" ht="37.5" customHeight="1" spans="1:7">
      <c r="A3" s="4" t="s">
        <v>176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"单位名称："&amp;"澄江市检验检测所"</f>
        <v>单位名称：澄江市检验检测所</v>
      </c>
      <c r="B4" s="45"/>
      <c r="C4" s="45"/>
      <c r="D4" s="46"/>
      <c r="E4" s="46"/>
      <c r="F4" s="46"/>
      <c r="G4" s="47" t="s">
        <v>58</v>
      </c>
    </row>
    <row r="5" ht="18.75" customHeight="1" spans="1:7">
      <c r="A5" s="13" t="s">
        <v>177</v>
      </c>
      <c r="B5" s="13" t="s">
        <v>89</v>
      </c>
      <c r="C5" s="48" t="s">
        <v>61</v>
      </c>
      <c r="D5" s="48" t="s">
        <v>91</v>
      </c>
      <c r="E5" s="48"/>
      <c r="F5" s="48"/>
      <c r="G5" s="13" t="s">
        <v>92</v>
      </c>
    </row>
    <row r="6" ht="18.75" customHeight="1" spans="1:7">
      <c r="A6" s="13" t="s">
        <v>88</v>
      </c>
      <c r="B6" s="13" t="s">
        <v>89</v>
      </c>
      <c r="C6" s="48"/>
      <c r="D6" s="48" t="s">
        <v>63</v>
      </c>
      <c r="E6" s="48" t="s">
        <v>178</v>
      </c>
      <c r="F6" s="48" t="s">
        <v>179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99</v>
      </c>
      <c r="B8" s="16" t="s">
        <v>100</v>
      </c>
      <c r="C8" s="17">
        <v>135.46</v>
      </c>
      <c r="D8" s="17">
        <v>135.46</v>
      </c>
      <c r="E8" s="17">
        <v>125.33</v>
      </c>
      <c r="F8" s="17">
        <v>10.13</v>
      </c>
      <c r="G8" s="17"/>
    </row>
    <row r="9" ht="20.25" customHeight="1" spans="1:7">
      <c r="A9" s="65" t="s">
        <v>180</v>
      </c>
      <c r="B9" s="65" t="s">
        <v>101</v>
      </c>
      <c r="C9" s="17">
        <v>135.46</v>
      </c>
      <c r="D9" s="17">
        <v>135.46</v>
      </c>
      <c r="E9" s="17">
        <v>125.33</v>
      </c>
      <c r="F9" s="17">
        <v>10.13</v>
      </c>
      <c r="G9" s="17"/>
    </row>
    <row r="10" ht="20.25" customHeight="1" spans="1:7">
      <c r="A10" s="66" t="s">
        <v>102</v>
      </c>
      <c r="B10" s="66" t="s">
        <v>103</v>
      </c>
      <c r="C10" s="17">
        <v>135.46</v>
      </c>
      <c r="D10" s="17">
        <v>135.46</v>
      </c>
      <c r="E10" s="17">
        <v>125.33</v>
      </c>
      <c r="F10" s="17">
        <v>10.13</v>
      </c>
      <c r="G10" s="17"/>
    </row>
    <row r="11" ht="20.25" customHeight="1" spans="1:7">
      <c r="A11" s="16" t="s">
        <v>107</v>
      </c>
      <c r="B11" s="16" t="s">
        <v>108</v>
      </c>
      <c r="C11" s="17">
        <v>18.28</v>
      </c>
      <c r="D11" s="17">
        <v>18.28</v>
      </c>
      <c r="E11" s="17">
        <v>18.28</v>
      </c>
      <c r="F11" s="17"/>
      <c r="G11" s="17"/>
    </row>
    <row r="12" ht="20.25" customHeight="1" spans="1:7">
      <c r="A12" s="65" t="s">
        <v>109</v>
      </c>
      <c r="B12" s="65" t="s">
        <v>110</v>
      </c>
      <c r="C12" s="17">
        <v>18.28</v>
      </c>
      <c r="D12" s="17">
        <v>18.28</v>
      </c>
      <c r="E12" s="17">
        <v>18.28</v>
      </c>
      <c r="F12" s="17"/>
      <c r="G12" s="17"/>
    </row>
    <row r="13" ht="20.25" customHeight="1" spans="1:7">
      <c r="A13" s="66" t="s">
        <v>111</v>
      </c>
      <c r="B13" s="66" t="s">
        <v>112</v>
      </c>
      <c r="C13" s="17">
        <v>18.28</v>
      </c>
      <c r="D13" s="17">
        <v>18.28</v>
      </c>
      <c r="E13" s="17">
        <v>18.28</v>
      </c>
      <c r="F13" s="17"/>
      <c r="G13" s="17"/>
    </row>
    <row r="14" ht="20.25" customHeight="1" spans="1:7">
      <c r="A14" s="16" t="s">
        <v>113</v>
      </c>
      <c r="B14" s="16" t="s">
        <v>114</v>
      </c>
      <c r="C14" s="17">
        <v>18.34</v>
      </c>
      <c r="D14" s="17">
        <v>18.34</v>
      </c>
      <c r="E14" s="17">
        <v>18.34</v>
      </c>
      <c r="F14" s="17"/>
      <c r="G14" s="17"/>
    </row>
    <row r="15" ht="20.25" customHeight="1" spans="1:7">
      <c r="A15" s="65" t="s">
        <v>115</v>
      </c>
      <c r="B15" s="65" t="s">
        <v>116</v>
      </c>
      <c r="C15" s="17">
        <v>18.34</v>
      </c>
      <c r="D15" s="17">
        <v>18.34</v>
      </c>
      <c r="E15" s="17">
        <v>18.34</v>
      </c>
      <c r="F15" s="17"/>
      <c r="G15" s="17"/>
    </row>
    <row r="16" ht="20.25" customHeight="1" spans="1:7">
      <c r="A16" s="66" t="s">
        <v>117</v>
      </c>
      <c r="B16" s="66" t="s">
        <v>118</v>
      </c>
      <c r="C16" s="17">
        <v>10.24</v>
      </c>
      <c r="D16" s="17">
        <v>10.24</v>
      </c>
      <c r="E16" s="17">
        <v>10.24</v>
      </c>
      <c r="F16" s="17"/>
      <c r="G16" s="17"/>
    </row>
    <row r="17" ht="20.25" customHeight="1" spans="1:7">
      <c r="A17" s="66" t="s">
        <v>119</v>
      </c>
      <c r="B17" s="66" t="s">
        <v>120</v>
      </c>
      <c r="C17" s="17">
        <v>7.22</v>
      </c>
      <c r="D17" s="17">
        <v>7.22</v>
      </c>
      <c r="E17" s="17">
        <v>7.22</v>
      </c>
      <c r="F17" s="17"/>
      <c r="G17" s="17"/>
    </row>
    <row r="18" ht="20.25" customHeight="1" spans="1:7">
      <c r="A18" s="66" t="s">
        <v>121</v>
      </c>
      <c r="B18" s="66" t="s">
        <v>122</v>
      </c>
      <c r="C18" s="17">
        <v>0.88</v>
      </c>
      <c r="D18" s="17">
        <v>0.88</v>
      </c>
      <c r="E18" s="17">
        <v>0.88</v>
      </c>
      <c r="F18" s="17"/>
      <c r="G18" s="17"/>
    </row>
    <row r="19" ht="20.25" customHeight="1" spans="1:7">
      <c r="A19" s="16" t="s">
        <v>123</v>
      </c>
      <c r="B19" s="16" t="s">
        <v>124</v>
      </c>
      <c r="C19" s="17">
        <v>31</v>
      </c>
      <c r="D19" s="17"/>
      <c r="E19" s="17"/>
      <c r="F19" s="17"/>
      <c r="G19" s="17">
        <v>31</v>
      </c>
    </row>
    <row r="20" ht="20.25" customHeight="1" spans="1:7">
      <c r="A20" s="65" t="s">
        <v>125</v>
      </c>
      <c r="B20" s="65" t="s">
        <v>126</v>
      </c>
      <c r="C20" s="17">
        <v>31</v>
      </c>
      <c r="D20" s="17"/>
      <c r="E20" s="17"/>
      <c r="F20" s="17"/>
      <c r="G20" s="17">
        <v>31</v>
      </c>
    </row>
    <row r="21" ht="20.25" customHeight="1" spans="1:7">
      <c r="A21" s="66" t="s">
        <v>127</v>
      </c>
      <c r="B21" s="66" t="s">
        <v>128</v>
      </c>
      <c r="C21" s="17">
        <v>31</v>
      </c>
      <c r="D21" s="17"/>
      <c r="E21" s="17"/>
      <c r="F21" s="17"/>
      <c r="G21" s="17">
        <v>31</v>
      </c>
    </row>
    <row r="22" ht="20.25" customHeight="1" spans="1:7">
      <c r="A22" s="16" t="s">
        <v>129</v>
      </c>
      <c r="B22" s="16" t="s">
        <v>130</v>
      </c>
      <c r="C22" s="17">
        <v>16.87</v>
      </c>
      <c r="D22" s="17">
        <v>16.87</v>
      </c>
      <c r="E22" s="17">
        <v>16.87</v>
      </c>
      <c r="F22" s="17"/>
      <c r="G22" s="17"/>
    </row>
    <row r="23" ht="20.25" customHeight="1" spans="1:7">
      <c r="A23" s="65" t="s">
        <v>131</v>
      </c>
      <c r="B23" s="65" t="s">
        <v>132</v>
      </c>
      <c r="C23" s="17">
        <v>16.87</v>
      </c>
      <c r="D23" s="17">
        <v>16.87</v>
      </c>
      <c r="E23" s="17">
        <v>16.87</v>
      </c>
      <c r="F23" s="17"/>
      <c r="G23" s="17"/>
    </row>
    <row r="24" ht="20.25" customHeight="1" spans="1:7">
      <c r="A24" s="66" t="s">
        <v>133</v>
      </c>
      <c r="B24" s="66" t="s">
        <v>134</v>
      </c>
      <c r="C24" s="17">
        <v>14.86</v>
      </c>
      <c r="D24" s="17">
        <v>14.86</v>
      </c>
      <c r="E24" s="17">
        <v>14.86</v>
      </c>
      <c r="F24" s="17"/>
      <c r="G24" s="17"/>
    </row>
    <row r="25" ht="20.25" customHeight="1" spans="1:7">
      <c r="A25" s="66" t="s">
        <v>135</v>
      </c>
      <c r="B25" s="66" t="s">
        <v>136</v>
      </c>
      <c r="C25" s="17">
        <v>2.01</v>
      </c>
      <c r="D25" s="17">
        <v>2.01</v>
      </c>
      <c r="E25" s="17">
        <v>2.01</v>
      </c>
      <c r="F25" s="17"/>
      <c r="G25" s="17"/>
    </row>
    <row r="26" ht="20.25" customHeight="1" spans="1:7">
      <c r="A26" s="49" t="s">
        <v>137</v>
      </c>
      <c r="B26" s="49"/>
      <c r="C26" s="50">
        <v>219.95</v>
      </c>
      <c r="D26" s="50">
        <v>188.95</v>
      </c>
      <c r="E26" s="50">
        <v>178.82</v>
      </c>
      <c r="F26" s="50">
        <v>10.13</v>
      </c>
      <c r="G26" s="50">
        <v>31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zoomScale="115" zoomScaleNormal="115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181</v>
      </c>
    </row>
    <row r="3" ht="41.25" customHeight="1" spans="1:6">
      <c r="A3" s="61" t="s">
        <v>182</v>
      </c>
      <c r="B3" s="61"/>
      <c r="C3" s="61"/>
      <c r="D3" s="61"/>
      <c r="E3" s="61"/>
      <c r="F3" s="61"/>
    </row>
    <row r="4" ht="18.75" customHeight="1" spans="1:6">
      <c r="A4" s="5" t="str">
        <f>"单位名称："&amp;"澄江市检验检测所"</f>
        <v>单位名称：澄江市检验检测所</v>
      </c>
      <c r="B4" s="5"/>
      <c r="C4" s="5"/>
      <c r="D4" s="62"/>
      <c r="E4" s="2"/>
      <c r="F4" s="60" t="s">
        <v>58</v>
      </c>
    </row>
    <row r="5" ht="18.75" customHeight="1" spans="1:6">
      <c r="A5" s="13" t="s">
        <v>183</v>
      </c>
      <c r="B5" s="48" t="s">
        <v>184</v>
      </c>
      <c r="C5" s="48" t="s">
        <v>185</v>
      </c>
      <c r="D5" s="48"/>
      <c r="E5" s="48"/>
      <c r="F5" s="48" t="s">
        <v>186</v>
      </c>
    </row>
    <row r="6" ht="18.75" customHeight="1" spans="1:6">
      <c r="A6" s="13"/>
      <c r="B6" s="48"/>
      <c r="C6" s="48" t="s">
        <v>63</v>
      </c>
      <c r="D6" s="48" t="s">
        <v>187</v>
      </c>
      <c r="E6" s="48" t="s">
        <v>188</v>
      </c>
      <c r="F6" s="48"/>
    </row>
    <row r="7" ht="18.75" customHeight="1" spans="1:6">
      <c r="A7" s="63" t="s">
        <v>75</v>
      </c>
      <c r="B7" s="64" t="s">
        <v>76</v>
      </c>
      <c r="C7" s="63" t="s">
        <v>77</v>
      </c>
      <c r="D7" s="63" t="s">
        <v>78</v>
      </c>
      <c r="E7" s="63" t="s">
        <v>79</v>
      </c>
      <c r="F7" s="63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189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zoomScale="115" zoomScaleNormal="115" workbookViewId="0">
      <pane ySplit="1" topLeftCell="A2" activePane="bottomLeft" state="frozen"/>
      <selection/>
      <selection pane="bottomLeft" activeCell="N27" sqref="N27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190</v>
      </c>
    </row>
    <row r="3" ht="45" customHeight="1" spans="1:24">
      <c r="A3" s="4" t="s">
        <v>191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ht="18.75" customHeight="1" spans="1:24">
      <c r="A4" s="5" t="str">
        <f>"单位名称："&amp;"澄江市检验检测所"</f>
        <v>单位名称：澄江市检验检测所</v>
      </c>
      <c r="B4" s="5"/>
      <c r="C4" s="5"/>
      <c r="D4" s="5"/>
      <c r="E4" s="5"/>
      <c r="F4" s="5"/>
      <c r="G4" s="5"/>
      <c r="H4" s="54"/>
      <c r="I4" s="54"/>
      <c r="J4" s="54"/>
      <c r="K4" s="54"/>
      <c r="L4" s="5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5" t="s">
        <v>192</v>
      </c>
      <c r="B5" s="55" t="s">
        <v>193</v>
      </c>
      <c r="C5" s="55" t="s">
        <v>194</v>
      </c>
      <c r="D5" s="55" t="s">
        <v>195</v>
      </c>
      <c r="E5" s="55" t="s">
        <v>196</v>
      </c>
      <c r="F5" s="55" t="s">
        <v>197</v>
      </c>
      <c r="G5" s="55" t="s">
        <v>198</v>
      </c>
      <c r="H5" s="56" t="s">
        <v>61</v>
      </c>
      <c r="I5" s="56" t="s">
        <v>199</v>
      </c>
      <c r="J5" s="55"/>
      <c r="K5" s="55"/>
      <c r="L5" s="55"/>
      <c r="M5" s="55"/>
      <c r="N5" s="55"/>
      <c r="O5" s="55" t="s">
        <v>200</v>
      </c>
      <c r="P5" s="55"/>
      <c r="Q5" s="55"/>
      <c r="R5" s="55" t="s">
        <v>67</v>
      </c>
      <c r="S5" s="55" t="s">
        <v>68</v>
      </c>
      <c r="T5" s="55"/>
      <c r="U5" s="55"/>
      <c r="V5" s="55"/>
      <c r="W5" s="55"/>
      <c r="X5" s="55"/>
    </row>
    <row r="6" ht="18.75" customHeight="1" spans="1:24">
      <c r="A6" s="55"/>
      <c r="B6" s="55"/>
      <c r="C6" s="55"/>
      <c r="D6" s="55"/>
      <c r="E6" s="55"/>
      <c r="F6" s="55"/>
      <c r="G6" s="55"/>
      <c r="H6" s="56" t="s">
        <v>201</v>
      </c>
      <c r="I6" s="56" t="s">
        <v>202</v>
      </c>
      <c r="J6" s="56"/>
      <c r="K6" s="55" t="s">
        <v>65</v>
      </c>
      <c r="L6" s="55" t="s">
        <v>66</v>
      </c>
      <c r="M6" s="55"/>
      <c r="N6" s="55"/>
      <c r="O6" s="55" t="s">
        <v>200</v>
      </c>
      <c r="P6" s="55" t="s">
        <v>65</v>
      </c>
      <c r="Q6" s="55" t="s">
        <v>66</v>
      </c>
      <c r="R6" s="55" t="s">
        <v>67</v>
      </c>
      <c r="S6" s="55" t="s">
        <v>68</v>
      </c>
      <c r="T6" s="55" t="s">
        <v>69</v>
      </c>
      <c r="U6" s="55" t="s">
        <v>70</v>
      </c>
      <c r="V6" s="55" t="s">
        <v>71</v>
      </c>
      <c r="W6" s="55" t="s">
        <v>72</v>
      </c>
      <c r="X6" s="55" t="s">
        <v>73</v>
      </c>
    </row>
    <row r="7" ht="18.75" customHeight="1" spans="1:24">
      <c r="A7" s="55"/>
      <c r="B7" s="55"/>
      <c r="C7" s="55"/>
      <c r="D7" s="55"/>
      <c r="E7" s="55"/>
      <c r="F7" s="55"/>
      <c r="G7" s="55"/>
      <c r="H7" s="56"/>
      <c r="I7" s="56" t="s">
        <v>203</v>
      </c>
      <c r="J7" s="55" t="s">
        <v>204</v>
      </c>
      <c r="K7" s="55" t="s">
        <v>205</v>
      </c>
      <c r="L7" s="55" t="s">
        <v>206</v>
      </c>
      <c r="M7" s="55" t="s">
        <v>207</v>
      </c>
      <c r="N7" s="55" t="s">
        <v>208</v>
      </c>
      <c r="O7" s="55" t="s">
        <v>64</v>
      </c>
      <c r="P7" s="55" t="s">
        <v>65</v>
      </c>
      <c r="Q7" s="55" t="s">
        <v>66</v>
      </c>
      <c r="R7" s="55"/>
      <c r="S7" s="55" t="s">
        <v>63</v>
      </c>
      <c r="T7" s="55" t="s">
        <v>69</v>
      </c>
      <c r="U7" s="55" t="s">
        <v>70</v>
      </c>
      <c r="V7" s="55" t="s">
        <v>71</v>
      </c>
      <c r="W7" s="55" t="s">
        <v>72</v>
      </c>
      <c r="X7" s="55" t="s">
        <v>73</v>
      </c>
    </row>
    <row r="8" ht="22.65" customHeight="1" spans="1:24">
      <c r="A8" s="55"/>
      <c r="B8" s="55"/>
      <c r="C8" s="55"/>
      <c r="D8" s="55"/>
      <c r="E8" s="55"/>
      <c r="F8" s="55"/>
      <c r="G8" s="55"/>
      <c r="H8" s="56"/>
      <c r="I8" s="56" t="s">
        <v>63</v>
      </c>
      <c r="J8" s="55" t="s">
        <v>204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ht="18.75" customHeight="1" spans="1:24">
      <c r="A9" s="56" t="s">
        <v>74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</row>
    <row r="10" ht="18.75" customHeight="1" spans="1:24">
      <c r="A10" s="9" t="s">
        <v>84</v>
      </c>
      <c r="B10" s="9"/>
      <c r="C10" s="10"/>
      <c r="D10" s="9"/>
      <c r="E10" s="9"/>
      <c r="F10" s="9"/>
      <c r="G10" s="9"/>
      <c r="H10" s="17">
        <v>188.95</v>
      </c>
      <c r="I10" s="17">
        <v>188.95</v>
      </c>
      <c r="J10" s="17"/>
      <c r="K10" s="17"/>
      <c r="L10" s="17"/>
      <c r="M10" s="17">
        <v>188.95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7" t="s">
        <v>84</v>
      </c>
      <c r="B11" s="9" t="s">
        <v>209</v>
      </c>
      <c r="C11" s="10" t="s">
        <v>210</v>
      </c>
      <c r="D11" s="9" t="s">
        <v>102</v>
      </c>
      <c r="E11" s="9" t="s">
        <v>103</v>
      </c>
      <c r="F11" s="9" t="s">
        <v>211</v>
      </c>
      <c r="G11" s="9" t="s">
        <v>212</v>
      </c>
      <c r="H11" s="17">
        <v>18.61</v>
      </c>
      <c r="I11" s="17">
        <v>18.61</v>
      </c>
      <c r="J11" s="17"/>
      <c r="K11" s="17"/>
      <c r="L11" s="17"/>
      <c r="M11" s="17">
        <v>18.61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7" t="s">
        <v>84</v>
      </c>
      <c r="B12" s="9" t="s">
        <v>213</v>
      </c>
      <c r="C12" s="10" t="s">
        <v>214</v>
      </c>
      <c r="D12" s="9" t="s">
        <v>102</v>
      </c>
      <c r="E12" s="9" t="s">
        <v>103</v>
      </c>
      <c r="F12" s="9" t="s">
        <v>215</v>
      </c>
      <c r="G12" s="9" t="s">
        <v>216</v>
      </c>
      <c r="H12" s="17">
        <v>1.03</v>
      </c>
      <c r="I12" s="17">
        <v>1.03</v>
      </c>
      <c r="J12" s="17"/>
      <c r="K12" s="17"/>
      <c r="L12" s="17"/>
      <c r="M12" s="17">
        <v>1.03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7" t="s">
        <v>84</v>
      </c>
      <c r="B13" s="9" t="s">
        <v>213</v>
      </c>
      <c r="C13" s="10" t="s">
        <v>214</v>
      </c>
      <c r="D13" s="9" t="s">
        <v>111</v>
      </c>
      <c r="E13" s="9" t="s">
        <v>112</v>
      </c>
      <c r="F13" s="9" t="s">
        <v>217</v>
      </c>
      <c r="G13" s="9" t="s">
        <v>218</v>
      </c>
      <c r="H13" s="17">
        <v>18.28</v>
      </c>
      <c r="I13" s="17">
        <v>18.28</v>
      </c>
      <c r="J13" s="17"/>
      <c r="K13" s="17"/>
      <c r="L13" s="17"/>
      <c r="M13" s="17">
        <v>18.28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7" t="s">
        <v>84</v>
      </c>
      <c r="B14" s="9" t="s">
        <v>213</v>
      </c>
      <c r="C14" s="10" t="s">
        <v>214</v>
      </c>
      <c r="D14" s="9" t="s">
        <v>117</v>
      </c>
      <c r="E14" s="9" t="s">
        <v>118</v>
      </c>
      <c r="F14" s="9" t="s">
        <v>219</v>
      </c>
      <c r="G14" s="9" t="s">
        <v>220</v>
      </c>
      <c r="H14" s="17">
        <v>10.24</v>
      </c>
      <c r="I14" s="17">
        <v>10.24</v>
      </c>
      <c r="J14" s="17"/>
      <c r="K14" s="17"/>
      <c r="L14" s="17"/>
      <c r="M14" s="17">
        <v>10.24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7" t="s">
        <v>84</v>
      </c>
      <c r="B15" s="9" t="s">
        <v>213</v>
      </c>
      <c r="C15" s="10" t="s">
        <v>214</v>
      </c>
      <c r="D15" s="9" t="s">
        <v>119</v>
      </c>
      <c r="E15" s="9" t="s">
        <v>120</v>
      </c>
      <c r="F15" s="9" t="s">
        <v>221</v>
      </c>
      <c r="G15" s="9" t="s">
        <v>222</v>
      </c>
      <c r="H15" s="17">
        <v>7.22</v>
      </c>
      <c r="I15" s="17">
        <v>7.22</v>
      </c>
      <c r="J15" s="17"/>
      <c r="K15" s="17"/>
      <c r="L15" s="17"/>
      <c r="M15" s="17">
        <v>7.22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7" t="s">
        <v>84</v>
      </c>
      <c r="B16" s="9" t="s">
        <v>213</v>
      </c>
      <c r="C16" s="10" t="s">
        <v>214</v>
      </c>
      <c r="D16" s="9" t="s">
        <v>121</v>
      </c>
      <c r="E16" s="9" t="s">
        <v>122</v>
      </c>
      <c r="F16" s="9" t="s">
        <v>215</v>
      </c>
      <c r="G16" s="9" t="s">
        <v>216</v>
      </c>
      <c r="H16" s="17">
        <v>0.42</v>
      </c>
      <c r="I16" s="17">
        <v>0.42</v>
      </c>
      <c r="J16" s="17"/>
      <c r="K16" s="17"/>
      <c r="L16" s="17"/>
      <c r="M16" s="17">
        <v>0.42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7" t="s">
        <v>84</v>
      </c>
      <c r="B17" s="9" t="s">
        <v>213</v>
      </c>
      <c r="C17" s="10" t="s">
        <v>214</v>
      </c>
      <c r="D17" s="9" t="s">
        <v>121</v>
      </c>
      <c r="E17" s="9" t="s">
        <v>122</v>
      </c>
      <c r="F17" s="9" t="s">
        <v>215</v>
      </c>
      <c r="G17" s="9" t="s">
        <v>216</v>
      </c>
      <c r="H17" s="17">
        <v>0.46</v>
      </c>
      <c r="I17" s="17">
        <v>0.46</v>
      </c>
      <c r="J17" s="17"/>
      <c r="K17" s="17"/>
      <c r="L17" s="17"/>
      <c r="M17" s="17">
        <v>0.46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7" t="s">
        <v>84</v>
      </c>
      <c r="B18" s="9" t="s">
        <v>223</v>
      </c>
      <c r="C18" s="10" t="s">
        <v>134</v>
      </c>
      <c r="D18" s="9" t="s">
        <v>133</v>
      </c>
      <c r="E18" s="9" t="s">
        <v>134</v>
      </c>
      <c r="F18" s="9" t="s">
        <v>224</v>
      </c>
      <c r="G18" s="9" t="s">
        <v>134</v>
      </c>
      <c r="H18" s="17">
        <v>14.86</v>
      </c>
      <c r="I18" s="17">
        <v>14.86</v>
      </c>
      <c r="J18" s="17"/>
      <c r="K18" s="17"/>
      <c r="L18" s="17"/>
      <c r="M18" s="17">
        <v>14.86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7" t="s">
        <v>84</v>
      </c>
      <c r="B19" s="9" t="s">
        <v>225</v>
      </c>
      <c r="C19" s="10" t="s">
        <v>226</v>
      </c>
      <c r="D19" s="9" t="s">
        <v>102</v>
      </c>
      <c r="E19" s="9" t="s">
        <v>103</v>
      </c>
      <c r="F19" s="9" t="s">
        <v>227</v>
      </c>
      <c r="G19" s="9" t="s">
        <v>228</v>
      </c>
      <c r="H19" s="17">
        <v>3.48</v>
      </c>
      <c r="I19" s="17">
        <v>3.48</v>
      </c>
      <c r="J19" s="17"/>
      <c r="K19" s="17"/>
      <c r="L19" s="17"/>
      <c r="M19" s="17">
        <v>3.48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7" t="s">
        <v>84</v>
      </c>
      <c r="B20" s="9" t="s">
        <v>225</v>
      </c>
      <c r="C20" s="10" t="s">
        <v>226</v>
      </c>
      <c r="D20" s="9" t="s">
        <v>102</v>
      </c>
      <c r="E20" s="9" t="s">
        <v>103</v>
      </c>
      <c r="F20" s="9" t="s">
        <v>229</v>
      </c>
      <c r="G20" s="9" t="s">
        <v>230</v>
      </c>
      <c r="H20" s="17">
        <v>0.25</v>
      </c>
      <c r="I20" s="17">
        <v>0.25</v>
      </c>
      <c r="J20" s="17"/>
      <c r="K20" s="17"/>
      <c r="L20" s="17"/>
      <c r="M20" s="17">
        <v>0.25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7" t="s">
        <v>84</v>
      </c>
      <c r="B21" s="9" t="s">
        <v>225</v>
      </c>
      <c r="C21" s="10" t="s">
        <v>226</v>
      </c>
      <c r="D21" s="9" t="s">
        <v>102</v>
      </c>
      <c r="E21" s="9" t="s">
        <v>103</v>
      </c>
      <c r="F21" s="9" t="s">
        <v>231</v>
      </c>
      <c r="G21" s="9" t="s">
        <v>232</v>
      </c>
      <c r="H21" s="17">
        <v>0.75</v>
      </c>
      <c r="I21" s="17">
        <v>0.75</v>
      </c>
      <c r="J21" s="17"/>
      <c r="K21" s="17"/>
      <c r="L21" s="17"/>
      <c r="M21" s="17">
        <v>0.75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7" t="s">
        <v>84</v>
      </c>
      <c r="B22" s="9" t="s">
        <v>225</v>
      </c>
      <c r="C22" s="10" t="s">
        <v>226</v>
      </c>
      <c r="D22" s="9" t="s">
        <v>102</v>
      </c>
      <c r="E22" s="9" t="s">
        <v>103</v>
      </c>
      <c r="F22" s="9" t="s">
        <v>233</v>
      </c>
      <c r="G22" s="9" t="s">
        <v>234</v>
      </c>
      <c r="H22" s="17">
        <v>1</v>
      </c>
      <c r="I22" s="17">
        <v>1</v>
      </c>
      <c r="J22" s="17"/>
      <c r="K22" s="17"/>
      <c r="L22" s="17"/>
      <c r="M22" s="17">
        <v>1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7" t="s">
        <v>84</v>
      </c>
      <c r="B23" s="9" t="s">
        <v>225</v>
      </c>
      <c r="C23" s="10" t="s">
        <v>226</v>
      </c>
      <c r="D23" s="9" t="s">
        <v>102</v>
      </c>
      <c r="E23" s="9" t="s">
        <v>103</v>
      </c>
      <c r="F23" s="9" t="s">
        <v>235</v>
      </c>
      <c r="G23" s="9" t="s">
        <v>236</v>
      </c>
      <c r="H23" s="17">
        <v>0.9</v>
      </c>
      <c r="I23" s="17">
        <v>0.9</v>
      </c>
      <c r="J23" s="17"/>
      <c r="K23" s="17"/>
      <c r="L23" s="17"/>
      <c r="M23" s="17">
        <v>0.9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7" t="s">
        <v>84</v>
      </c>
      <c r="B24" s="9" t="s">
        <v>225</v>
      </c>
      <c r="C24" s="10" t="s">
        <v>226</v>
      </c>
      <c r="D24" s="9" t="s">
        <v>102</v>
      </c>
      <c r="E24" s="9" t="s">
        <v>103</v>
      </c>
      <c r="F24" s="9" t="s">
        <v>237</v>
      </c>
      <c r="G24" s="9" t="s">
        <v>238</v>
      </c>
      <c r="H24" s="17">
        <v>1.1</v>
      </c>
      <c r="I24" s="17">
        <v>1.1</v>
      </c>
      <c r="J24" s="17"/>
      <c r="K24" s="17"/>
      <c r="L24" s="17"/>
      <c r="M24" s="17">
        <v>1.1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7" t="s">
        <v>84</v>
      </c>
      <c r="B25" s="9" t="s">
        <v>239</v>
      </c>
      <c r="C25" s="10" t="s">
        <v>240</v>
      </c>
      <c r="D25" s="9" t="s">
        <v>102</v>
      </c>
      <c r="E25" s="9" t="s">
        <v>103</v>
      </c>
      <c r="F25" s="9" t="s">
        <v>241</v>
      </c>
      <c r="G25" s="9" t="s">
        <v>240</v>
      </c>
      <c r="H25" s="17">
        <v>2.65</v>
      </c>
      <c r="I25" s="17">
        <v>2.65</v>
      </c>
      <c r="J25" s="17"/>
      <c r="K25" s="17"/>
      <c r="L25" s="17"/>
      <c r="M25" s="17">
        <v>2.65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7" t="s">
        <v>84</v>
      </c>
      <c r="B26" s="9" t="s">
        <v>242</v>
      </c>
      <c r="C26" s="10" t="s">
        <v>243</v>
      </c>
      <c r="D26" s="9" t="s">
        <v>102</v>
      </c>
      <c r="E26" s="9" t="s">
        <v>103</v>
      </c>
      <c r="F26" s="9" t="s">
        <v>244</v>
      </c>
      <c r="G26" s="9" t="s">
        <v>245</v>
      </c>
      <c r="H26" s="17">
        <v>41.22</v>
      </c>
      <c r="I26" s="17">
        <v>41.22</v>
      </c>
      <c r="J26" s="17"/>
      <c r="K26" s="17"/>
      <c r="L26" s="17"/>
      <c r="M26" s="17">
        <v>41.22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7" t="s">
        <v>84</v>
      </c>
      <c r="B27" s="9" t="s">
        <v>242</v>
      </c>
      <c r="C27" s="10" t="s">
        <v>243</v>
      </c>
      <c r="D27" s="9" t="s">
        <v>102</v>
      </c>
      <c r="E27" s="9" t="s">
        <v>103</v>
      </c>
      <c r="F27" s="9" t="s">
        <v>246</v>
      </c>
      <c r="G27" s="9" t="s">
        <v>247</v>
      </c>
      <c r="H27" s="17">
        <v>3.37</v>
      </c>
      <c r="I27" s="17">
        <v>3.37</v>
      </c>
      <c r="J27" s="17"/>
      <c r="K27" s="17"/>
      <c r="L27" s="17"/>
      <c r="M27" s="17">
        <v>3.37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7" t="s">
        <v>84</v>
      </c>
      <c r="B28" s="9" t="s">
        <v>242</v>
      </c>
      <c r="C28" s="10" t="s">
        <v>243</v>
      </c>
      <c r="D28" s="9" t="s">
        <v>102</v>
      </c>
      <c r="E28" s="9" t="s">
        <v>103</v>
      </c>
      <c r="F28" s="9" t="s">
        <v>211</v>
      </c>
      <c r="G28" s="9" t="s">
        <v>212</v>
      </c>
      <c r="H28" s="17">
        <v>43.43</v>
      </c>
      <c r="I28" s="17">
        <v>43.43</v>
      </c>
      <c r="J28" s="17"/>
      <c r="K28" s="17"/>
      <c r="L28" s="17"/>
      <c r="M28" s="17">
        <v>43.43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7" t="s">
        <v>84</v>
      </c>
      <c r="B29" s="9" t="s">
        <v>242</v>
      </c>
      <c r="C29" s="10" t="s">
        <v>243</v>
      </c>
      <c r="D29" s="9" t="s">
        <v>102</v>
      </c>
      <c r="E29" s="9" t="s">
        <v>103</v>
      </c>
      <c r="F29" s="9" t="s">
        <v>211</v>
      </c>
      <c r="G29" s="9" t="s">
        <v>212</v>
      </c>
      <c r="H29" s="17">
        <v>17.68</v>
      </c>
      <c r="I29" s="17">
        <v>17.68</v>
      </c>
      <c r="J29" s="17"/>
      <c r="K29" s="17"/>
      <c r="L29" s="17"/>
      <c r="M29" s="17">
        <v>17.68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7" t="s">
        <v>84</v>
      </c>
      <c r="B30" s="9" t="s">
        <v>242</v>
      </c>
      <c r="C30" s="10" t="s">
        <v>243</v>
      </c>
      <c r="D30" s="9" t="s">
        <v>135</v>
      </c>
      <c r="E30" s="9" t="s">
        <v>136</v>
      </c>
      <c r="F30" s="9" t="s">
        <v>246</v>
      </c>
      <c r="G30" s="9" t="s">
        <v>247</v>
      </c>
      <c r="H30" s="17">
        <v>2.01</v>
      </c>
      <c r="I30" s="17">
        <v>2.01</v>
      </c>
      <c r="J30" s="17"/>
      <c r="K30" s="17"/>
      <c r="L30" s="17"/>
      <c r="M30" s="17">
        <v>2.01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12" t="s">
        <v>61</v>
      </c>
      <c r="B31" s="12"/>
      <c r="C31" s="12"/>
      <c r="D31" s="12"/>
      <c r="E31" s="12"/>
      <c r="F31" s="12"/>
      <c r="G31" s="12"/>
      <c r="H31" s="17">
        <v>188.95</v>
      </c>
      <c r="I31" s="17">
        <v>188.95</v>
      </c>
      <c r="J31" s="17"/>
      <c r="K31" s="17"/>
      <c r="L31" s="17"/>
      <c r="M31" s="17">
        <v>188.95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1:G31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zoomScale="115" zoomScaleNormal="115" workbookViewId="0">
      <pane ySplit="1" topLeftCell="A2" activePane="bottomLeft" state="frozen"/>
      <selection/>
      <selection pane="bottomLeft" activeCell="R14" sqref="R1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248</v>
      </c>
    </row>
    <row r="3" ht="45" customHeight="1" spans="1:23">
      <c r="A3" s="4" t="s">
        <v>249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"单位名称："&amp;"澄江市检验检测所"</f>
        <v>单位名称：澄江市检验检测所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250</v>
      </c>
      <c r="B5" s="13" t="s">
        <v>193</v>
      </c>
      <c r="C5" s="13" t="s">
        <v>194</v>
      </c>
      <c r="D5" s="13" t="s">
        <v>192</v>
      </c>
      <c r="E5" s="13" t="s">
        <v>195</v>
      </c>
      <c r="F5" s="13" t="s">
        <v>196</v>
      </c>
      <c r="G5" s="13" t="s">
        <v>197</v>
      </c>
      <c r="H5" s="13" t="s">
        <v>198</v>
      </c>
      <c r="I5" s="48" t="s">
        <v>61</v>
      </c>
      <c r="J5" s="48" t="s">
        <v>251</v>
      </c>
      <c r="K5" s="13"/>
      <c r="L5" s="13"/>
      <c r="M5" s="13"/>
      <c r="N5" s="13" t="s">
        <v>200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201</v>
      </c>
      <c r="J6" s="48" t="s">
        <v>202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63</v>
      </c>
      <c r="K8" s="13" t="s">
        <v>252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253</v>
      </c>
      <c r="D10" s="9"/>
      <c r="E10" s="9"/>
      <c r="F10" s="9"/>
      <c r="G10" s="9"/>
      <c r="H10" s="9"/>
      <c r="I10" s="11">
        <v>8.84</v>
      </c>
      <c r="J10" s="11"/>
      <c r="K10" s="11"/>
      <c r="L10" s="11"/>
      <c r="M10" s="11"/>
      <c r="N10" s="11"/>
      <c r="O10" s="11"/>
      <c r="P10" s="11"/>
      <c r="Q10" s="11"/>
      <c r="R10" s="11">
        <v>8.84</v>
      </c>
      <c r="S10" s="11"/>
      <c r="T10" s="11">
        <v>8.84</v>
      </c>
      <c r="U10" s="11"/>
      <c r="V10" s="11"/>
      <c r="W10" s="11"/>
    </row>
    <row r="11" ht="18.75" customHeight="1" spans="1:23">
      <c r="A11" s="9" t="s">
        <v>254</v>
      </c>
      <c r="B11" s="9" t="s">
        <v>255</v>
      </c>
      <c r="C11" s="10" t="s">
        <v>253</v>
      </c>
      <c r="D11" s="9" t="s">
        <v>84</v>
      </c>
      <c r="E11" s="9" t="s">
        <v>106</v>
      </c>
      <c r="F11" s="9" t="s">
        <v>105</v>
      </c>
      <c r="G11" s="9" t="s">
        <v>256</v>
      </c>
      <c r="H11" s="9" t="s">
        <v>257</v>
      </c>
      <c r="I11" s="11">
        <v>2</v>
      </c>
      <c r="J11" s="11"/>
      <c r="K11" s="11"/>
      <c r="L11" s="11"/>
      <c r="M11" s="11"/>
      <c r="N11" s="11"/>
      <c r="O11" s="11"/>
      <c r="P11" s="11"/>
      <c r="Q11" s="11"/>
      <c r="R11" s="11">
        <v>2</v>
      </c>
      <c r="S11" s="11"/>
      <c r="T11" s="11">
        <v>2</v>
      </c>
      <c r="U11" s="11"/>
      <c r="V11" s="11"/>
      <c r="W11" s="11"/>
    </row>
    <row r="12" ht="18.75" customHeight="1" spans="1:23">
      <c r="A12" s="9" t="s">
        <v>254</v>
      </c>
      <c r="B12" s="9" t="s">
        <v>255</v>
      </c>
      <c r="C12" s="10" t="s">
        <v>253</v>
      </c>
      <c r="D12" s="9" t="s">
        <v>84</v>
      </c>
      <c r="E12" s="9" t="s">
        <v>106</v>
      </c>
      <c r="F12" s="9" t="s">
        <v>105</v>
      </c>
      <c r="G12" s="9" t="s">
        <v>256</v>
      </c>
      <c r="H12" s="9" t="s">
        <v>257</v>
      </c>
      <c r="I12" s="11">
        <v>2</v>
      </c>
      <c r="J12" s="11"/>
      <c r="K12" s="11"/>
      <c r="L12" s="11"/>
      <c r="M12" s="11"/>
      <c r="N12" s="11"/>
      <c r="O12" s="11"/>
      <c r="P12" s="23"/>
      <c r="Q12" s="11"/>
      <c r="R12" s="11">
        <v>2</v>
      </c>
      <c r="S12" s="11"/>
      <c r="T12" s="11">
        <v>2</v>
      </c>
      <c r="U12" s="11"/>
      <c r="V12" s="11"/>
      <c r="W12" s="11"/>
    </row>
    <row r="13" ht="18.75" customHeight="1" spans="1:23">
      <c r="A13" s="9" t="s">
        <v>254</v>
      </c>
      <c r="B13" s="9" t="s">
        <v>255</v>
      </c>
      <c r="C13" s="10" t="s">
        <v>253</v>
      </c>
      <c r="D13" s="9" t="s">
        <v>84</v>
      </c>
      <c r="E13" s="9" t="s">
        <v>106</v>
      </c>
      <c r="F13" s="9" t="s">
        <v>105</v>
      </c>
      <c r="G13" s="9" t="s">
        <v>258</v>
      </c>
      <c r="H13" s="9" t="s">
        <v>259</v>
      </c>
      <c r="I13" s="11">
        <v>0.15</v>
      </c>
      <c r="J13" s="11"/>
      <c r="K13" s="11"/>
      <c r="L13" s="11"/>
      <c r="M13" s="11"/>
      <c r="N13" s="11"/>
      <c r="O13" s="11"/>
      <c r="P13" s="23"/>
      <c r="Q13" s="11"/>
      <c r="R13" s="11">
        <v>0.15</v>
      </c>
      <c r="S13" s="11"/>
      <c r="T13" s="11">
        <v>0.15</v>
      </c>
      <c r="U13" s="11"/>
      <c r="V13" s="11"/>
      <c r="W13" s="11"/>
    </row>
    <row r="14" ht="18.75" customHeight="1" spans="1:23">
      <c r="A14" s="9" t="s">
        <v>254</v>
      </c>
      <c r="B14" s="9" t="s">
        <v>255</v>
      </c>
      <c r="C14" s="10" t="s">
        <v>253</v>
      </c>
      <c r="D14" s="9" t="s">
        <v>84</v>
      </c>
      <c r="E14" s="9" t="s">
        <v>106</v>
      </c>
      <c r="F14" s="9" t="s">
        <v>105</v>
      </c>
      <c r="G14" s="9" t="s">
        <v>258</v>
      </c>
      <c r="H14" s="9" t="s">
        <v>259</v>
      </c>
      <c r="I14" s="11">
        <v>0.77</v>
      </c>
      <c r="J14" s="11"/>
      <c r="K14" s="11"/>
      <c r="L14" s="11"/>
      <c r="M14" s="11"/>
      <c r="N14" s="11"/>
      <c r="O14" s="11"/>
      <c r="P14" s="23"/>
      <c r="Q14" s="11"/>
      <c r="R14" s="11">
        <v>0.77</v>
      </c>
      <c r="S14" s="11"/>
      <c r="T14" s="11">
        <v>0.77</v>
      </c>
      <c r="U14" s="11"/>
      <c r="V14" s="11"/>
      <c r="W14" s="11"/>
    </row>
    <row r="15" ht="18.75" customHeight="1" spans="1:23">
      <c r="A15" s="9" t="s">
        <v>254</v>
      </c>
      <c r="B15" s="9" t="s">
        <v>255</v>
      </c>
      <c r="C15" s="10" t="s">
        <v>253</v>
      </c>
      <c r="D15" s="9" t="s">
        <v>84</v>
      </c>
      <c r="E15" s="9" t="s">
        <v>106</v>
      </c>
      <c r="F15" s="9" t="s">
        <v>105</v>
      </c>
      <c r="G15" s="9" t="s">
        <v>258</v>
      </c>
      <c r="H15" s="9" t="s">
        <v>259</v>
      </c>
      <c r="I15" s="11">
        <v>0.98</v>
      </c>
      <c r="J15" s="11"/>
      <c r="K15" s="11"/>
      <c r="L15" s="11"/>
      <c r="M15" s="11"/>
      <c r="N15" s="11"/>
      <c r="O15" s="11"/>
      <c r="P15" s="23"/>
      <c r="Q15" s="11"/>
      <c r="R15" s="11">
        <v>0.98</v>
      </c>
      <c r="S15" s="11"/>
      <c r="T15" s="11">
        <v>0.98</v>
      </c>
      <c r="U15" s="11"/>
      <c r="V15" s="11"/>
      <c r="W15" s="11"/>
    </row>
    <row r="16" ht="18.75" customHeight="1" spans="1:23">
      <c r="A16" s="9" t="s">
        <v>254</v>
      </c>
      <c r="B16" s="9" t="s">
        <v>255</v>
      </c>
      <c r="C16" s="10" t="s">
        <v>253</v>
      </c>
      <c r="D16" s="9" t="s">
        <v>84</v>
      </c>
      <c r="E16" s="9" t="s">
        <v>106</v>
      </c>
      <c r="F16" s="9" t="s">
        <v>105</v>
      </c>
      <c r="G16" s="9" t="s">
        <v>258</v>
      </c>
      <c r="H16" s="9" t="s">
        <v>259</v>
      </c>
      <c r="I16" s="11">
        <v>0.09</v>
      </c>
      <c r="J16" s="11"/>
      <c r="K16" s="11"/>
      <c r="L16" s="11"/>
      <c r="M16" s="11"/>
      <c r="N16" s="11"/>
      <c r="O16" s="11"/>
      <c r="P16" s="23"/>
      <c r="Q16" s="11"/>
      <c r="R16" s="11">
        <v>0.09</v>
      </c>
      <c r="S16" s="11"/>
      <c r="T16" s="11">
        <v>0.09</v>
      </c>
      <c r="U16" s="11"/>
      <c r="V16" s="11"/>
      <c r="W16" s="11"/>
    </row>
    <row r="17" ht="18.75" customHeight="1" spans="1:23">
      <c r="A17" s="9" t="s">
        <v>254</v>
      </c>
      <c r="B17" s="9" t="s">
        <v>255</v>
      </c>
      <c r="C17" s="10" t="s">
        <v>253</v>
      </c>
      <c r="D17" s="9" t="s">
        <v>84</v>
      </c>
      <c r="E17" s="9" t="s">
        <v>106</v>
      </c>
      <c r="F17" s="9" t="s">
        <v>105</v>
      </c>
      <c r="G17" s="9" t="s">
        <v>258</v>
      </c>
      <c r="H17" s="9" t="s">
        <v>259</v>
      </c>
      <c r="I17" s="11">
        <v>0.05</v>
      </c>
      <c r="J17" s="11"/>
      <c r="K17" s="11"/>
      <c r="L17" s="11"/>
      <c r="M17" s="11"/>
      <c r="N17" s="11"/>
      <c r="O17" s="11"/>
      <c r="P17" s="23"/>
      <c r="Q17" s="11"/>
      <c r="R17" s="11">
        <v>0.05</v>
      </c>
      <c r="S17" s="11"/>
      <c r="T17" s="11">
        <v>0.05</v>
      </c>
      <c r="U17" s="11"/>
      <c r="V17" s="11"/>
      <c r="W17" s="11"/>
    </row>
    <row r="18" ht="18.75" customHeight="1" spans="1:23">
      <c r="A18" s="9" t="s">
        <v>254</v>
      </c>
      <c r="B18" s="9" t="s">
        <v>255</v>
      </c>
      <c r="C18" s="10" t="s">
        <v>253</v>
      </c>
      <c r="D18" s="9" t="s">
        <v>84</v>
      </c>
      <c r="E18" s="9" t="s">
        <v>106</v>
      </c>
      <c r="F18" s="9" t="s">
        <v>105</v>
      </c>
      <c r="G18" s="9" t="s">
        <v>258</v>
      </c>
      <c r="H18" s="9" t="s">
        <v>259</v>
      </c>
      <c r="I18" s="11">
        <v>0.33</v>
      </c>
      <c r="J18" s="11"/>
      <c r="K18" s="11"/>
      <c r="L18" s="11"/>
      <c r="M18" s="11"/>
      <c r="N18" s="11"/>
      <c r="O18" s="11"/>
      <c r="P18" s="23"/>
      <c r="Q18" s="11"/>
      <c r="R18" s="11">
        <v>0.33</v>
      </c>
      <c r="S18" s="11"/>
      <c r="T18" s="11">
        <v>0.33</v>
      </c>
      <c r="U18" s="11"/>
      <c r="V18" s="11"/>
      <c r="W18" s="11"/>
    </row>
    <row r="19" ht="18.75" customHeight="1" spans="1:23">
      <c r="A19" s="9" t="s">
        <v>254</v>
      </c>
      <c r="B19" s="9" t="s">
        <v>255</v>
      </c>
      <c r="C19" s="10" t="s">
        <v>253</v>
      </c>
      <c r="D19" s="9" t="s">
        <v>84</v>
      </c>
      <c r="E19" s="9" t="s">
        <v>106</v>
      </c>
      <c r="F19" s="9" t="s">
        <v>105</v>
      </c>
      <c r="G19" s="9" t="s">
        <v>258</v>
      </c>
      <c r="H19" s="9" t="s">
        <v>259</v>
      </c>
      <c r="I19" s="11">
        <v>0.6</v>
      </c>
      <c r="J19" s="11"/>
      <c r="K19" s="11"/>
      <c r="L19" s="11"/>
      <c r="M19" s="11"/>
      <c r="N19" s="11"/>
      <c r="O19" s="11"/>
      <c r="P19" s="23"/>
      <c r="Q19" s="11"/>
      <c r="R19" s="11">
        <v>0.6</v>
      </c>
      <c r="S19" s="11"/>
      <c r="T19" s="11">
        <v>0.6</v>
      </c>
      <c r="U19" s="11"/>
      <c r="V19" s="11"/>
      <c r="W19" s="11"/>
    </row>
    <row r="20" ht="18.75" customHeight="1" spans="1:23">
      <c r="A20" s="9" t="s">
        <v>254</v>
      </c>
      <c r="B20" s="9" t="s">
        <v>255</v>
      </c>
      <c r="C20" s="10" t="s">
        <v>253</v>
      </c>
      <c r="D20" s="9" t="s">
        <v>84</v>
      </c>
      <c r="E20" s="9" t="s">
        <v>106</v>
      </c>
      <c r="F20" s="9" t="s">
        <v>105</v>
      </c>
      <c r="G20" s="9" t="s">
        <v>258</v>
      </c>
      <c r="H20" s="9" t="s">
        <v>259</v>
      </c>
      <c r="I20" s="11">
        <v>1.86</v>
      </c>
      <c r="J20" s="11"/>
      <c r="K20" s="11"/>
      <c r="L20" s="11"/>
      <c r="M20" s="11"/>
      <c r="N20" s="11"/>
      <c r="O20" s="11"/>
      <c r="P20" s="23"/>
      <c r="Q20" s="11"/>
      <c r="R20" s="11">
        <v>1.86</v>
      </c>
      <c r="S20" s="11"/>
      <c r="T20" s="11">
        <v>1.86</v>
      </c>
      <c r="U20" s="11"/>
      <c r="V20" s="11"/>
      <c r="W20" s="11"/>
    </row>
    <row r="21" ht="18.75" customHeight="1" spans="1:23">
      <c r="A21" s="23"/>
      <c r="B21" s="23"/>
      <c r="C21" s="10" t="s">
        <v>260</v>
      </c>
      <c r="D21" s="23"/>
      <c r="E21" s="23"/>
      <c r="F21" s="23"/>
      <c r="G21" s="23"/>
      <c r="H21" s="23"/>
      <c r="I21" s="11">
        <v>21</v>
      </c>
      <c r="J21" s="11">
        <v>21</v>
      </c>
      <c r="K21" s="11">
        <v>21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254</v>
      </c>
      <c r="B22" s="9" t="s">
        <v>261</v>
      </c>
      <c r="C22" s="10" t="s">
        <v>260</v>
      </c>
      <c r="D22" s="9" t="s">
        <v>84</v>
      </c>
      <c r="E22" s="9" t="s">
        <v>127</v>
      </c>
      <c r="F22" s="9" t="s">
        <v>128</v>
      </c>
      <c r="G22" s="9" t="s">
        <v>262</v>
      </c>
      <c r="H22" s="9" t="s">
        <v>263</v>
      </c>
      <c r="I22" s="11">
        <v>21</v>
      </c>
      <c r="J22" s="11">
        <v>21</v>
      </c>
      <c r="K22" s="11">
        <v>21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23"/>
      <c r="B23" s="23"/>
      <c r="C23" s="10" t="s">
        <v>264</v>
      </c>
      <c r="D23" s="23"/>
      <c r="E23" s="23"/>
      <c r="F23" s="23"/>
      <c r="G23" s="23"/>
      <c r="H23" s="23"/>
      <c r="I23" s="11">
        <v>10</v>
      </c>
      <c r="J23" s="11">
        <v>10</v>
      </c>
      <c r="K23" s="11">
        <v>10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254</v>
      </c>
      <c r="B24" s="9" t="s">
        <v>265</v>
      </c>
      <c r="C24" s="10" t="s">
        <v>264</v>
      </c>
      <c r="D24" s="9" t="s">
        <v>84</v>
      </c>
      <c r="E24" s="9" t="s">
        <v>127</v>
      </c>
      <c r="F24" s="9" t="s">
        <v>128</v>
      </c>
      <c r="G24" s="9" t="s">
        <v>262</v>
      </c>
      <c r="H24" s="9" t="s">
        <v>263</v>
      </c>
      <c r="I24" s="11">
        <v>6</v>
      </c>
      <c r="J24" s="11">
        <v>6</v>
      </c>
      <c r="K24" s="11">
        <v>6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254</v>
      </c>
      <c r="B25" s="9" t="s">
        <v>265</v>
      </c>
      <c r="C25" s="10" t="s">
        <v>264</v>
      </c>
      <c r="D25" s="9" t="s">
        <v>84</v>
      </c>
      <c r="E25" s="9" t="s">
        <v>127</v>
      </c>
      <c r="F25" s="9" t="s">
        <v>128</v>
      </c>
      <c r="G25" s="9" t="s">
        <v>262</v>
      </c>
      <c r="H25" s="9" t="s">
        <v>263</v>
      </c>
      <c r="I25" s="11">
        <v>4</v>
      </c>
      <c r="J25" s="11">
        <v>4</v>
      </c>
      <c r="K25" s="11">
        <v>4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12" t="s">
        <v>61</v>
      </c>
      <c r="B26" s="12"/>
      <c r="C26" s="12"/>
      <c r="D26" s="12"/>
      <c r="E26" s="12"/>
      <c r="F26" s="12"/>
      <c r="G26" s="12"/>
      <c r="H26" s="12"/>
      <c r="I26" s="11">
        <v>39.84</v>
      </c>
      <c r="J26" s="11">
        <v>31</v>
      </c>
      <c r="K26" s="11">
        <v>31</v>
      </c>
      <c r="L26" s="11"/>
      <c r="M26" s="11"/>
      <c r="N26" s="11"/>
      <c r="O26" s="11"/>
      <c r="P26" s="11"/>
      <c r="Q26" s="11"/>
      <c r="R26" s="11">
        <v>8.84</v>
      </c>
      <c r="S26" s="11"/>
      <c r="T26" s="11">
        <v>8.84</v>
      </c>
      <c r="U26" s="11"/>
      <c r="V26" s="11"/>
      <c r="W26" s="11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2"/>
  <sheetViews>
    <sheetView showZeros="0" zoomScale="115" zoomScaleNormal="115" workbookViewId="0">
      <pane ySplit="1" topLeftCell="A2" activePane="bottomLeft" state="frozen"/>
      <selection/>
      <selection pane="bottomLeft" activeCell="A26" sqref="$A26:$XFD3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s="29" customFormat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0" t="s">
        <v>266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3" t="s">
        <v>267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4" t="s">
        <v>268</v>
      </c>
      <c r="B5" s="34" t="s">
        <v>269</v>
      </c>
      <c r="C5" s="34" t="s">
        <v>270</v>
      </c>
      <c r="D5" s="34" t="s">
        <v>271</v>
      </c>
      <c r="E5" s="34" t="s">
        <v>272</v>
      </c>
      <c r="F5" s="34" t="s">
        <v>273</v>
      </c>
      <c r="G5" s="34" t="s">
        <v>274</v>
      </c>
      <c r="H5" s="34" t="s">
        <v>275</v>
      </c>
      <c r="I5" s="34" t="s">
        <v>276</v>
      </c>
      <c r="J5" s="34" t="s">
        <v>277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t="s">
        <v>84</v>
      </c>
      <c r="B8" s="23"/>
      <c r="C8" s="23"/>
      <c r="E8" s="36"/>
      <c r="F8" s="36"/>
      <c r="G8" s="36"/>
      <c r="H8" s="36"/>
      <c r="I8" s="36"/>
      <c r="J8" s="36"/>
    </row>
    <row r="9" ht="167" customHeight="1" spans="1:10">
      <c r="A9" s="25" t="s">
        <v>260</v>
      </c>
      <c r="B9" s="23" t="s">
        <v>278</v>
      </c>
      <c r="C9" s="24"/>
      <c r="D9" s="24"/>
      <c r="E9" s="36"/>
      <c r="F9" s="36"/>
      <c r="G9" s="36"/>
      <c r="H9" s="36"/>
      <c r="I9" s="36"/>
      <c r="J9" s="36"/>
    </row>
    <row r="10" ht="27" customHeight="1" spans="1:10">
      <c r="A10" s="23"/>
      <c r="B10" s="23"/>
      <c r="C10" s="23" t="s">
        <v>279</v>
      </c>
      <c r="D10" s="51" t="s">
        <v>280</v>
      </c>
      <c r="E10" s="52" t="s">
        <v>281</v>
      </c>
      <c r="F10" s="41" t="s">
        <v>282</v>
      </c>
      <c r="G10" s="24" t="s">
        <v>283</v>
      </c>
      <c r="H10" s="41" t="s">
        <v>284</v>
      </c>
      <c r="I10" s="41" t="s">
        <v>285</v>
      </c>
      <c r="J10" s="52" t="s">
        <v>286</v>
      </c>
    </row>
    <row r="11" ht="20.25" customHeight="1" spans="1:10">
      <c r="A11" s="23"/>
      <c r="B11" s="23"/>
      <c r="C11" s="23" t="s">
        <v>279</v>
      </c>
      <c r="D11" s="51" t="s">
        <v>287</v>
      </c>
      <c r="E11" s="52" t="s">
        <v>288</v>
      </c>
      <c r="F11" s="41" t="s">
        <v>289</v>
      </c>
      <c r="G11" s="24" t="s">
        <v>290</v>
      </c>
      <c r="H11" s="41" t="s">
        <v>291</v>
      </c>
      <c r="I11" s="41" t="s">
        <v>285</v>
      </c>
      <c r="J11" s="52" t="s">
        <v>292</v>
      </c>
    </row>
    <row r="12" ht="20.25" customHeight="1" spans="1:10">
      <c r="A12" s="23"/>
      <c r="B12" s="23"/>
      <c r="C12" s="23" t="s">
        <v>279</v>
      </c>
      <c r="D12" s="51" t="s">
        <v>287</v>
      </c>
      <c r="E12" s="52" t="s">
        <v>293</v>
      </c>
      <c r="F12" s="41" t="s">
        <v>289</v>
      </c>
      <c r="G12" s="24" t="s">
        <v>290</v>
      </c>
      <c r="H12" s="41" t="s">
        <v>291</v>
      </c>
      <c r="I12" s="41" t="s">
        <v>285</v>
      </c>
      <c r="J12" s="52" t="s">
        <v>294</v>
      </c>
    </row>
    <row r="13" ht="20.25" customHeight="1" spans="1:10">
      <c r="A13" s="23"/>
      <c r="B13" s="23"/>
      <c r="C13" s="23" t="s">
        <v>279</v>
      </c>
      <c r="D13" s="51" t="s">
        <v>295</v>
      </c>
      <c r="E13" s="52" t="s">
        <v>296</v>
      </c>
      <c r="F13" s="41" t="s">
        <v>289</v>
      </c>
      <c r="G13" s="24" t="s">
        <v>80</v>
      </c>
      <c r="H13" s="41" t="s">
        <v>297</v>
      </c>
      <c r="I13" s="41" t="s">
        <v>285</v>
      </c>
      <c r="J13" s="52" t="s">
        <v>298</v>
      </c>
    </row>
    <row r="14" ht="28" customHeight="1" spans="1:10">
      <c r="A14" s="23"/>
      <c r="B14" s="23"/>
      <c r="C14" s="23" t="s">
        <v>279</v>
      </c>
      <c r="D14" s="51" t="s">
        <v>299</v>
      </c>
      <c r="E14" s="52" t="s">
        <v>300</v>
      </c>
      <c r="F14" s="41" t="s">
        <v>301</v>
      </c>
      <c r="G14" s="24" t="s">
        <v>302</v>
      </c>
      <c r="H14" s="41" t="s">
        <v>303</v>
      </c>
      <c r="I14" s="41" t="s">
        <v>285</v>
      </c>
      <c r="J14" s="52" t="s">
        <v>304</v>
      </c>
    </row>
    <row r="15" ht="26" customHeight="1" spans="1:10">
      <c r="A15" s="23"/>
      <c r="B15" s="23"/>
      <c r="C15" s="23" t="s">
        <v>305</v>
      </c>
      <c r="D15" s="51" t="s">
        <v>306</v>
      </c>
      <c r="E15" s="52" t="s">
        <v>307</v>
      </c>
      <c r="F15" s="41" t="s">
        <v>289</v>
      </c>
      <c r="G15" s="24" t="s">
        <v>308</v>
      </c>
      <c r="H15" s="41" t="s">
        <v>309</v>
      </c>
      <c r="I15" s="41" t="s">
        <v>285</v>
      </c>
      <c r="J15" s="52" t="s">
        <v>310</v>
      </c>
    </row>
    <row r="16" ht="29" customHeight="1" spans="1:10">
      <c r="A16" s="23"/>
      <c r="B16" s="23"/>
      <c r="C16" s="23" t="s">
        <v>311</v>
      </c>
      <c r="D16" s="51" t="s">
        <v>312</v>
      </c>
      <c r="E16" s="52" t="s">
        <v>313</v>
      </c>
      <c r="F16" s="41" t="s">
        <v>282</v>
      </c>
      <c r="G16" s="24" t="s">
        <v>314</v>
      </c>
      <c r="H16" s="41" t="s">
        <v>291</v>
      </c>
      <c r="I16" s="41" t="s">
        <v>285</v>
      </c>
      <c r="J16" s="52" t="s">
        <v>315</v>
      </c>
    </row>
    <row r="17" ht="327" customHeight="1" spans="1:10">
      <c r="A17" s="25" t="s">
        <v>264</v>
      </c>
      <c r="B17" s="23" t="s">
        <v>316</v>
      </c>
      <c r="C17" s="23"/>
      <c r="D17" s="23"/>
      <c r="E17" s="23"/>
      <c r="F17" s="23"/>
      <c r="G17" s="23"/>
      <c r="H17" s="23"/>
      <c r="I17" s="23"/>
      <c r="J17" s="23"/>
    </row>
    <row r="18" ht="38" customHeight="1" spans="1:10">
      <c r="A18" s="23"/>
      <c r="B18" s="23"/>
      <c r="C18" s="23" t="s">
        <v>279</v>
      </c>
      <c r="D18" s="51" t="s">
        <v>280</v>
      </c>
      <c r="E18" s="52" t="s">
        <v>317</v>
      </c>
      <c r="F18" s="41" t="s">
        <v>282</v>
      </c>
      <c r="G18" s="24" t="s">
        <v>318</v>
      </c>
      <c r="H18" s="41" t="s">
        <v>284</v>
      </c>
      <c r="I18" s="41" t="s">
        <v>285</v>
      </c>
      <c r="J18" s="52" t="s">
        <v>319</v>
      </c>
    </row>
    <row r="19" ht="39" customHeight="1" spans="1:10">
      <c r="A19" s="23"/>
      <c r="B19" s="23"/>
      <c r="C19" s="23" t="s">
        <v>279</v>
      </c>
      <c r="D19" s="51" t="s">
        <v>280</v>
      </c>
      <c r="E19" s="52" t="s">
        <v>320</v>
      </c>
      <c r="F19" s="41" t="s">
        <v>282</v>
      </c>
      <c r="G19" s="24" t="s">
        <v>321</v>
      </c>
      <c r="H19" s="41" t="s">
        <v>284</v>
      </c>
      <c r="I19" s="41" t="s">
        <v>285</v>
      </c>
      <c r="J19" s="52" t="s">
        <v>322</v>
      </c>
    </row>
    <row r="20" ht="20.25" customHeight="1" spans="1:10">
      <c r="A20" s="23"/>
      <c r="B20" s="23"/>
      <c r="C20" s="23" t="s">
        <v>279</v>
      </c>
      <c r="D20" s="51" t="s">
        <v>287</v>
      </c>
      <c r="E20" s="52" t="s">
        <v>288</v>
      </c>
      <c r="F20" s="41" t="s">
        <v>289</v>
      </c>
      <c r="G20" s="24" t="s">
        <v>290</v>
      </c>
      <c r="H20" s="41" t="s">
        <v>291</v>
      </c>
      <c r="I20" s="41" t="s">
        <v>285</v>
      </c>
      <c r="J20" s="52" t="s">
        <v>292</v>
      </c>
    </row>
    <row r="21" ht="20.25" customHeight="1" spans="1:10">
      <c r="A21" s="23"/>
      <c r="B21" s="23"/>
      <c r="C21" s="23" t="s">
        <v>279</v>
      </c>
      <c r="D21" s="51" t="s">
        <v>287</v>
      </c>
      <c r="E21" s="52" t="s">
        <v>293</v>
      </c>
      <c r="F21" s="41" t="s">
        <v>289</v>
      </c>
      <c r="G21" s="24" t="s">
        <v>290</v>
      </c>
      <c r="H21" s="41" t="s">
        <v>291</v>
      </c>
      <c r="I21" s="41" t="s">
        <v>285</v>
      </c>
      <c r="J21" s="52" t="s">
        <v>294</v>
      </c>
    </row>
    <row r="22" ht="20.25" customHeight="1" spans="1:10">
      <c r="A22" s="23"/>
      <c r="B22" s="23"/>
      <c r="C22" s="23" t="s">
        <v>279</v>
      </c>
      <c r="D22" s="51" t="s">
        <v>295</v>
      </c>
      <c r="E22" s="52" t="s">
        <v>296</v>
      </c>
      <c r="F22" s="41" t="s">
        <v>301</v>
      </c>
      <c r="G22" s="24" t="s">
        <v>323</v>
      </c>
      <c r="H22" s="41" t="s">
        <v>297</v>
      </c>
      <c r="I22" s="41" t="s">
        <v>285</v>
      </c>
      <c r="J22" s="52" t="s">
        <v>324</v>
      </c>
    </row>
    <row r="23" ht="20.25" customHeight="1" spans="1:10">
      <c r="A23" s="23"/>
      <c r="B23" s="23"/>
      <c r="C23" s="23" t="s">
        <v>305</v>
      </c>
      <c r="D23" s="51" t="s">
        <v>306</v>
      </c>
      <c r="E23" s="52" t="s">
        <v>325</v>
      </c>
      <c r="F23" s="41" t="s">
        <v>289</v>
      </c>
      <c r="G23" s="24" t="s">
        <v>308</v>
      </c>
      <c r="H23" s="41" t="s">
        <v>309</v>
      </c>
      <c r="I23" s="41" t="s">
        <v>285</v>
      </c>
      <c r="J23" s="52" t="s">
        <v>326</v>
      </c>
    </row>
    <row r="24" ht="28" customHeight="1" spans="1:10">
      <c r="A24" s="23"/>
      <c r="B24" s="23"/>
      <c r="C24" s="23" t="s">
        <v>311</v>
      </c>
      <c r="D24" s="51" t="s">
        <v>312</v>
      </c>
      <c r="E24" s="52" t="s">
        <v>313</v>
      </c>
      <c r="F24" s="41" t="s">
        <v>282</v>
      </c>
      <c r="G24" s="24" t="s">
        <v>314</v>
      </c>
      <c r="H24" s="41" t="s">
        <v>291</v>
      </c>
      <c r="I24" s="41" t="s">
        <v>285</v>
      </c>
      <c r="J24" s="52" t="s">
        <v>315</v>
      </c>
    </row>
    <row r="25" ht="142" customHeight="1" spans="1:10">
      <c r="A25" s="25" t="s">
        <v>253</v>
      </c>
      <c r="B25" s="23" t="s">
        <v>327</v>
      </c>
      <c r="C25" s="23"/>
      <c r="D25" s="23"/>
      <c r="E25" s="23"/>
      <c r="F25" s="23"/>
      <c r="G25" s="23"/>
      <c r="H25" s="23"/>
      <c r="I25" s="23"/>
      <c r="J25" s="23"/>
    </row>
    <row r="26" ht="45" customHeight="1" spans="1:10">
      <c r="A26" s="23"/>
      <c r="B26" s="23"/>
      <c r="C26" s="23" t="s">
        <v>279</v>
      </c>
      <c r="D26" s="51" t="s">
        <v>280</v>
      </c>
      <c r="E26" s="52" t="s">
        <v>328</v>
      </c>
      <c r="F26" s="41" t="s">
        <v>282</v>
      </c>
      <c r="G26" s="24" t="s">
        <v>329</v>
      </c>
      <c r="H26" s="41" t="s">
        <v>284</v>
      </c>
      <c r="I26" s="41" t="s">
        <v>285</v>
      </c>
      <c r="J26" s="52" t="s">
        <v>330</v>
      </c>
    </row>
    <row r="27" ht="45" customHeight="1" spans="1:10">
      <c r="A27" s="23"/>
      <c r="B27" s="23"/>
      <c r="C27" s="23" t="s">
        <v>279</v>
      </c>
      <c r="D27" s="51" t="s">
        <v>280</v>
      </c>
      <c r="E27" s="52" t="s">
        <v>331</v>
      </c>
      <c r="F27" s="41" t="s">
        <v>282</v>
      </c>
      <c r="G27" s="24" t="s">
        <v>329</v>
      </c>
      <c r="H27" s="41" t="s">
        <v>284</v>
      </c>
      <c r="I27" s="41" t="s">
        <v>285</v>
      </c>
      <c r="J27" s="52" t="s">
        <v>330</v>
      </c>
    </row>
    <row r="28" ht="45" customHeight="1" spans="1:10">
      <c r="A28" s="23"/>
      <c r="B28" s="23"/>
      <c r="C28" s="23" t="s">
        <v>279</v>
      </c>
      <c r="D28" s="51" t="s">
        <v>287</v>
      </c>
      <c r="E28" s="52" t="s">
        <v>332</v>
      </c>
      <c r="F28" s="41" t="s">
        <v>282</v>
      </c>
      <c r="G28" s="24" t="s">
        <v>329</v>
      </c>
      <c r="H28" s="41" t="s">
        <v>333</v>
      </c>
      <c r="I28" s="41" t="s">
        <v>285</v>
      </c>
      <c r="J28" s="52" t="s">
        <v>330</v>
      </c>
    </row>
    <row r="29" ht="45" customHeight="1" spans="1:10">
      <c r="A29" s="23"/>
      <c r="B29" s="23"/>
      <c r="C29" s="23" t="s">
        <v>279</v>
      </c>
      <c r="D29" s="51" t="s">
        <v>299</v>
      </c>
      <c r="E29" s="52" t="s">
        <v>300</v>
      </c>
      <c r="F29" s="41" t="s">
        <v>282</v>
      </c>
      <c r="G29" s="24" t="s">
        <v>334</v>
      </c>
      <c r="H29" s="41" t="s">
        <v>335</v>
      </c>
      <c r="I29" s="41" t="s">
        <v>285</v>
      </c>
      <c r="J29" s="52" t="s">
        <v>330</v>
      </c>
    </row>
    <row r="30" ht="45" customHeight="1" spans="1:10">
      <c r="A30" s="23"/>
      <c r="B30" s="23"/>
      <c r="C30" s="23" t="s">
        <v>279</v>
      </c>
      <c r="D30" s="51" t="s">
        <v>299</v>
      </c>
      <c r="E30" s="52" t="s">
        <v>336</v>
      </c>
      <c r="F30" s="41" t="s">
        <v>282</v>
      </c>
      <c r="G30" s="24" t="s">
        <v>329</v>
      </c>
      <c r="H30" s="41" t="s">
        <v>284</v>
      </c>
      <c r="I30" s="41" t="s">
        <v>285</v>
      </c>
      <c r="J30" s="52" t="s">
        <v>330</v>
      </c>
    </row>
    <row r="31" ht="45" customHeight="1" spans="1:10">
      <c r="A31" s="23"/>
      <c r="B31" s="23"/>
      <c r="C31" s="23" t="s">
        <v>305</v>
      </c>
      <c r="D31" s="51" t="s">
        <v>337</v>
      </c>
      <c r="E31" s="52" t="s">
        <v>338</v>
      </c>
      <c r="F31" s="41" t="s">
        <v>282</v>
      </c>
      <c r="G31" s="24" t="s">
        <v>329</v>
      </c>
      <c r="H31" s="41" t="s">
        <v>284</v>
      </c>
      <c r="I31" s="41" t="s">
        <v>339</v>
      </c>
      <c r="J31" s="52" t="s">
        <v>330</v>
      </c>
    </row>
    <row r="32" ht="45" customHeight="1" spans="1:10">
      <c r="A32" s="23"/>
      <c r="B32" s="23"/>
      <c r="C32" s="23" t="s">
        <v>311</v>
      </c>
      <c r="D32" s="51" t="s">
        <v>312</v>
      </c>
      <c r="E32" s="52" t="s">
        <v>340</v>
      </c>
      <c r="F32" s="41" t="s">
        <v>282</v>
      </c>
      <c r="G32" s="24" t="s">
        <v>329</v>
      </c>
      <c r="H32" s="41" t="s">
        <v>333</v>
      </c>
      <c r="I32" s="41" t="s">
        <v>339</v>
      </c>
      <c r="J32" s="52" t="s">
        <v>330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scale="58" fitToHeight="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zoomScale="115" zoomScaleNormal="115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341</v>
      </c>
    </row>
    <row r="3" ht="37.5" customHeight="1" spans="1:6">
      <c r="A3" s="4" t="s">
        <v>342</v>
      </c>
      <c r="B3" s="4"/>
      <c r="C3" s="4"/>
      <c r="D3" s="4"/>
      <c r="E3" s="4"/>
      <c r="F3" s="4"/>
    </row>
    <row r="4" ht="18.75" customHeight="1" spans="1:6">
      <c r="A4" s="45" t="str">
        <f>"单位名称："&amp;"澄江市检验检测所"</f>
        <v>单位名称：澄江市检验检测所</v>
      </c>
      <c r="B4" s="45"/>
      <c r="C4" s="45"/>
      <c r="D4" s="46"/>
      <c r="E4" s="46"/>
      <c r="F4" s="47" t="s">
        <v>58</v>
      </c>
    </row>
    <row r="5" ht="18.75" customHeight="1" spans="1:6">
      <c r="A5" s="13" t="s">
        <v>343</v>
      </c>
      <c r="B5" s="13" t="s">
        <v>88</v>
      </c>
      <c r="C5" s="13" t="s">
        <v>89</v>
      </c>
      <c r="D5" s="48" t="s">
        <v>344</v>
      </c>
      <c r="E5" s="48"/>
      <c r="F5" s="48"/>
    </row>
    <row r="6" ht="18.75" customHeight="1" spans="1:6">
      <c r="A6" s="13" t="s">
        <v>88</v>
      </c>
      <c r="B6" s="13" t="s">
        <v>88</v>
      </c>
      <c r="C6" s="13" t="s">
        <v>89</v>
      </c>
      <c r="D6" s="48" t="s">
        <v>63</v>
      </c>
      <c r="E6" s="48" t="s">
        <v>91</v>
      </c>
      <c r="F6" s="48" t="s">
        <v>92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137</v>
      </c>
      <c r="B9" s="49"/>
      <c r="C9" s="49"/>
      <c r="D9" s="50"/>
      <c r="E9" s="50"/>
      <c r="F9" s="50"/>
    </row>
    <row r="10" customHeight="1" spans="1:1">
      <c r="A10" t="s">
        <v>345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1"/>
  <sheetViews>
    <sheetView showZeros="0" zoomScale="115" zoomScaleNormal="115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29" customFormat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0" t="s">
        <v>346</v>
      </c>
    </row>
    <row r="3" ht="45" customHeight="1" spans="1:17">
      <c r="A3" s="33" t="s">
        <v>347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348</v>
      </c>
      <c r="B5" s="22" t="s">
        <v>349</v>
      </c>
      <c r="C5" s="22" t="s">
        <v>350</v>
      </c>
      <c r="D5" s="22" t="s">
        <v>351</v>
      </c>
      <c r="E5" s="22" t="s">
        <v>352</v>
      </c>
      <c r="F5" s="22" t="s">
        <v>353</v>
      </c>
      <c r="G5" s="22" t="s">
        <v>199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354</v>
      </c>
      <c r="B6" s="22" t="s">
        <v>349</v>
      </c>
      <c r="C6" s="22" t="s">
        <v>350</v>
      </c>
      <c r="D6" s="22" t="s">
        <v>351</v>
      </c>
      <c r="E6" s="22" t="s">
        <v>352</v>
      </c>
      <c r="F6" s="22" t="s">
        <v>353</v>
      </c>
      <c r="G6" s="22" t="s">
        <v>61</v>
      </c>
      <c r="H6" s="22" t="s">
        <v>64</v>
      </c>
      <c r="I6" s="22" t="s">
        <v>355</v>
      </c>
      <c r="J6" s="22" t="s">
        <v>356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43" t="s">
        <v>71</v>
      </c>
      <c r="P7" s="43" t="s">
        <v>72</v>
      </c>
      <c r="Q7" s="43" t="s">
        <v>73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40" t="s">
        <v>253</v>
      </c>
      <c r="B9" s="23"/>
      <c r="C9" s="23"/>
      <c r="D9" s="36"/>
      <c r="E9" s="36"/>
      <c r="F9" s="36">
        <v>8.84</v>
      </c>
      <c r="G9" s="36">
        <v>8.835578</v>
      </c>
      <c r="H9" s="36"/>
      <c r="I9" s="36"/>
      <c r="J9" s="37"/>
      <c r="K9" s="37"/>
      <c r="L9" s="36">
        <v>8.835578</v>
      </c>
      <c r="M9" s="36"/>
      <c r="N9" s="36">
        <v>8.835578</v>
      </c>
      <c r="O9" s="36"/>
      <c r="P9" s="36"/>
      <c r="Q9" s="36"/>
    </row>
    <row r="10" ht="20.25" customHeight="1" spans="1:17">
      <c r="A10" s="23"/>
      <c r="B10" s="23" t="s">
        <v>357</v>
      </c>
      <c r="C10" s="23" t="str">
        <f>"A02021003"&amp;"  "&amp;"A4黑白打印机"</f>
        <v>A02021003  A4黑白打印机</v>
      </c>
      <c r="D10" s="41" t="s">
        <v>358</v>
      </c>
      <c r="E10" s="24">
        <v>1</v>
      </c>
      <c r="F10" s="36">
        <v>0.33</v>
      </c>
      <c r="G10" s="36">
        <v>0.33</v>
      </c>
      <c r="H10" s="37"/>
      <c r="I10" s="37"/>
      <c r="J10" s="37"/>
      <c r="K10" s="37"/>
      <c r="L10" s="36">
        <v>0.33</v>
      </c>
      <c r="M10" s="36"/>
      <c r="N10" s="36">
        <v>0.328</v>
      </c>
      <c r="O10" s="36"/>
      <c r="P10" s="36"/>
      <c r="Q10" s="36"/>
    </row>
    <row r="11" ht="20.25" customHeight="1" spans="1:17">
      <c r="A11" s="23"/>
      <c r="B11" s="23" t="s">
        <v>359</v>
      </c>
      <c r="C11" s="23" t="str">
        <f>"A02010105"&amp;"  "&amp;"台式计算机"</f>
        <v>A02010105  台式计算机</v>
      </c>
      <c r="D11" s="41" t="s">
        <v>360</v>
      </c>
      <c r="E11" s="24">
        <v>2</v>
      </c>
      <c r="F11" s="36">
        <v>0.98</v>
      </c>
      <c r="G11" s="36">
        <v>0.98</v>
      </c>
      <c r="H11" s="37"/>
      <c r="I11" s="37"/>
      <c r="J11" s="37"/>
      <c r="K11" s="37"/>
      <c r="L11" s="36">
        <v>0.98</v>
      </c>
      <c r="M11" s="36"/>
      <c r="N11" s="36">
        <v>0.98</v>
      </c>
      <c r="O11" s="36"/>
      <c r="P11" s="36"/>
      <c r="Q11" s="36"/>
    </row>
    <row r="12" ht="20.25" customHeight="1" spans="1:17">
      <c r="A12" s="23"/>
      <c r="B12" s="23" t="s">
        <v>361</v>
      </c>
      <c r="C12" s="23" t="str">
        <f>"C23120100"&amp;"  "&amp;"计算机设备维修和保养服务"</f>
        <v>C23120100  计算机设备维修和保养服务</v>
      </c>
      <c r="D12" s="41" t="s">
        <v>362</v>
      </c>
      <c r="E12" s="24">
        <v>1</v>
      </c>
      <c r="F12" s="36">
        <v>1</v>
      </c>
      <c r="G12" s="36">
        <v>1</v>
      </c>
      <c r="H12" s="37"/>
      <c r="I12" s="37"/>
      <c r="J12" s="37"/>
      <c r="K12" s="37"/>
      <c r="L12" s="36">
        <v>1</v>
      </c>
      <c r="M12" s="36"/>
      <c r="N12" s="36">
        <v>1</v>
      </c>
      <c r="O12" s="36"/>
      <c r="P12" s="36"/>
      <c r="Q12" s="36"/>
    </row>
    <row r="13" ht="20.25" customHeight="1" spans="1:17">
      <c r="A13" s="23"/>
      <c r="B13" s="23" t="s">
        <v>363</v>
      </c>
      <c r="C13" s="23" t="str">
        <f>"C23120200"&amp;"  "&amp;"办公设备维修和保养服务"</f>
        <v>C23120200  办公设备维修和保养服务</v>
      </c>
      <c r="D13" s="41" t="s">
        <v>362</v>
      </c>
      <c r="E13" s="24">
        <v>1</v>
      </c>
      <c r="F13" s="36">
        <v>1</v>
      </c>
      <c r="G13" s="36">
        <v>1</v>
      </c>
      <c r="H13" s="37"/>
      <c r="I13" s="37"/>
      <c r="J13" s="37"/>
      <c r="K13" s="37"/>
      <c r="L13" s="36">
        <v>1</v>
      </c>
      <c r="M13" s="36"/>
      <c r="N13" s="36">
        <v>1</v>
      </c>
      <c r="O13" s="36"/>
      <c r="P13" s="36"/>
      <c r="Q13" s="36"/>
    </row>
    <row r="14" ht="20.25" customHeight="1" spans="1:17">
      <c r="A14" s="23"/>
      <c r="B14" s="23" t="s">
        <v>364</v>
      </c>
      <c r="C14" s="23" t="str">
        <f>"A02020100"&amp;"  "&amp;"复印机"</f>
        <v>A02020100  复印机</v>
      </c>
      <c r="D14" s="41" t="s">
        <v>358</v>
      </c>
      <c r="E14" s="24">
        <v>1</v>
      </c>
      <c r="F14" s="36">
        <v>1.86</v>
      </c>
      <c r="G14" s="36">
        <v>1.86</v>
      </c>
      <c r="H14" s="37"/>
      <c r="I14" s="37"/>
      <c r="J14" s="37"/>
      <c r="K14" s="37"/>
      <c r="L14" s="36">
        <v>1.86</v>
      </c>
      <c r="M14" s="36"/>
      <c r="N14" s="36">
        <v>1.8599</v>
      </c>
      <c r="O14" s="36"/>
      <c r="P14" s="36"/>
      <c r="Q14" s="36"/>
    </row>
    <row r="15" ht="20.25" customHeight="1" spans="1:17">
      <c r="A15" s="23"/>
      <c r="B15" s="23" t="s">
        <v>365</v>
      </c>
      <c r="C15" s="23" t="str">
        <f>"A02021301"&amp;"  "&amp;"碎纸机"</f>
        <v>A02021301  碎纸机</v>
      </c>
      <c r="D15" s="41" t="s">
        <v>358</v>
      </c>
      <c r="E15" s="24">
        <v>2</v>
      </c>
      <c r="F15" s="36">
        <v>0.09</v>
      </c>
      <c r="G15" s="36">
        <v>0.0918</v>
      </c>
      <c r="H15" s="37"/>
      <c r="I15" s="37"/>
      <c r="J15" s="37"/>
      <c r="K15" s="37"/>
      <c r="L15" s="36">
        <v>0.09</v>
      </c>
      <c r="M15" s="36"/>
      <c r="N15" s="36">
        <v>0.0918</v>
      </c>
      <c r="O15" s="36"/>
      <c r="P15" s="36"/>
      <c r="Q15" s="36"/>
    </row>
    <row r="16" ht="20.25" customHeight="1" spans="1:17">
      <c r="A16" s="23"/>
      <c r="B16" s="23" t="s">
        <v>366</v>
      </c>
      <c r="C16" s="23" t="str">
        <f t="shared" ref="C16:C17" si="0">"A05040101"&amp;"  "&amp;"复印纸"</f>
        <v>A05040101  复印纸</v>
      </c>
      <c r="D16" s="41" t="s">
        <v>367</v>
      </c>
      <c r="E16" s="24">
        <v>10</v>
      </c>
      <c r="F16" s="36">
        <v>0.15</v>
      </c>
      <c r="G16" s="36">
        <v>0.1529</v>
      </c>
      <c r="H16" s="37"/>
      <c r="I16" s="37"/>
      <c r="J16" s="37"/>
      <c r="K16" s="37"/>
      <c r="L16" s="36">
        <v>0.15</v>
      </c>
      <c r="M16" s="36"/>
      <c r="N16" s="36">
        <v>0.1529</v>
      </c>
      <c r="O16" s="36"/>
      <c r="P16" s="36"/>
      <c r="Q16" s="36"/>
    </row>
    <row r="17" ht="20.25" customHeight="1" spans="1:17">
      <c r="A17" s="23"/>
      <c r="B17" s="23" t="s">
        <v>368</v>
      </c>
      <c r="C17" s="23" t="str">
        <f t="shared" si="0"/>
        <v>A05040101  复印纸</v>
      </c>
      <c r="D17" s="41" t="s">
        <v>367</v>
      </c>
      <c r="E17" s="24">
        <v>3</v>
      </c>
      <c r="F17" s="36">
        <v>0.05</v>
      </c>
      <c r="G17" s="36">
        <v>0.05</v>
      </c>
      <c r="H17" s="37"/>
      <c r="I17" s="37"/>
      <c r="J17" s="37"/>
      <c r="K17" s="37"/>
      <c r="L17" s="36">
        <v>0.05</v>
      </c>
      <c r="M17" s="36"/>
      <c r="N17" s="36">
        <v>0.0495</v>
      </c>
      <c r="O17" s="36"/>
      <c r="P17" s="36"/>
      <c r="Q17" s="36"/>
    </row>
    <row r="18" ht="20.25" customHeight="1" spans="1:17">
      <c r="A18" s="23"/>
      <c r="B18" s="23" t="s">
        <v>369</v>
      </c>
      <c r="C18" s="23" t="str">
        <f>"C23129900"&amp;"  "&amp;"其他维修和保养服务"</f>
        <v>C23129900  其他维修和保养服务</v>
      </c>
      <c r="D18" s="41" t="s">
        <v>362</v>
      </c>
      <c r="E18" s="24">
        <v>1</v>
      </c>
      <c r="F18" s="36">
        <v>2</v>
      </c>
      <c r="G18" s="36">
        <v>2</v>
      </c>
      <c r="H18" s="37"/>
      <c r="I18" s="37"/>
      <c r="J18" s="37"/>
      <c r="K18" s="37"/>
      <c r="L18" s="36">
        <v>2</v>
      </c>
      <c r="M18" s="36"/>
      <c r="N18" s="36">
        <v>2</v>
      </c>
      <c r="O18" s="36"/>
      <c r="P18" s="36"/>
      <c r="Q18" s="36"/>
    </row>
    <row r="19" ht="20.25" customHeight="1" spans="1:17">
      <c r="A19" s="23"/>
      <c r="B19" s="23" t="s">
        <v>370</v>
      </c>
      <c r="C19" s="23" t="str">
        <f>"A02010108"&amp;"  "&amp;"便携式计算机"</f>
        <v>A02010108  便携式计算机</v>
      </c>
      <c r="D19" s="41" t="s">
        <v>358</v>
      </c>
      <c r="E19" s="24">
        <v>1</v>
      </c>
      <c r="F19" s="36">
        <v>0.6</v>
      </c>
      <c r="G19" s="36">
        <v>0.6</v>
      </c>
      <c r="H19" s="37"/>
      <c r="I19" s="37"/>
      <c r="J19" s="37"/>
      <c r="K19" s="37"/>
      <c r="L19" s="36">
        <v>0.6</v>
      </c>
      <c r="M19" s="36"/>
      <c r="N19" s="36">
        <v>0.5995</v>
      </c>
      <c r="O19" s="36"/>
      <c r="P19" s="36"/>
      <c r="Q19" s="36"/>
    </row>
    <row r="20" ht="20.25" customHeight="1" spans="1:17">
      <c r="A20" s="23"/>
      <c r="B20" s="23" t="s">
        <v>371</v>
      </c>
      <c r="C20" s="23" t="str">
        <f>"A02020200"&amp;"  "&amp;"投影仪"</f>
        <v>A02020200  投影仪</v>
      </c>
      <c r="D20" s="41" t="s">
        <v>358</v>
      </c>
      <c r="E20" s="24">
        <v>1</v>
      </c>
      <c r="F20" s="36">
        <v>0.77</v>
      </c>
      <c r="G20" s="36">
        <v>0.77</v>
      </c>
      <c r="H20" s="37"/>
      <c r="I20" s="37"/>
      <c r="J20" s="37"/>
      <c r="K20" s="37"/>
      <c r="L20" s="36">
        <v>0.77</v>
      </c>
      <c r="M20" s="36"/>
      <c r="N20" s="36">
        <v>0.773978</v>
      </c>
      <c r="O20" s="36"/>
      <c r="P20" s="36"/>
      <c r="Q20" s="36"/>
    </row>
    <row r="21" ht="20.25" customHeight="1" spans="1:17">
      <c r="A21" s="24" t="s">
        <v>61</v>
      </c>
      <c r="B21" s="24"/>
      <c r="C21" s="24"/>
      <c r="D21" s="41"/>
      <c r="E21" s="41"/>
      <c r="F21" s="36">
        <v>8.84</v>
      </c>
      <c r="G21" s="36">
        <v>8.835578</v>
      </c>
      <c r="H21" s="36"/>
      <c r="I21" s="36"/>
      <c r="J21" s="36"/>
      <c r="K21" s="36"/>
      <c r="L21" s="36">
        <v>8.84</v>
      </c>
      <c r="M21" s="36"/>
      <c r="N21" s="36">
        <v>8.835578</v>
      </c>
      <c r="O21" s="36"/>
      <c r="P21" s="36"/>
      <c r="Q21" s="36"/>
    </row>
  </sheetData>
  <mergeCells count="17">
    <mergeCell ref="A2:M2"/>
    <mergeCell ref="A3:Q3"/>
    <mergeCell ref="A4:M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zoomScale="115" zoomScaleNormal="115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s="29" customFormat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372</v>
      </c>
    </row>
    <row r="3" ht="45" customHeight="1" spans="1:17">
      <c r="A3" s="33" t="s">
        <v>373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34" t="s">
        <v>348</v>
      </c>
      <c r="B5" s="34" t="s">
        <v>374</v>
      </c>
      <c r="C5" s="34" t="s">
        <v>375</v>
      </c>
      <c r="D5" s="34" t="s">
        <v>376</v>
      </c>
      <c r="E5" s="34" t="s">
        <v>377</v>
      </c>
      <c r="F5" s="34" t="s">
        <v>378</v>
      </c>
      <c r="G5" s="34" t="s">
        <v>199</v>
      </c>
      <c r="H5" s="34"/>
      <c r="I5" s="34"/>
      <c r="J5" s="34"/>
      <c r="K5" s="34"/>
      <c r="L5" s="34"/>
      <c r="M5" s="34"/>
      <c r="N5" s="34"/>
      <c r="O5" s="34"/>
      <c r="P5" s="34"/>
      <c r="Q5" s="34"/>
    </row>
    <row r="6" ht="23.4" customHeight="1" spans="1:17">
      <c r="A6" s="34" t="s">
        <v>354</v>
      </c>
      <c r="B6" s="34"/>
      <c r="C6" s="34" t="s">
        <v>375</v>
      </c>
      <c r="D6" s="34" t="s">
        <v>376</v>
      </c>
      <c r="E6" s="34" t="s">
        <v>377</v>
      </c>
      <c r="F6" s="34" t="s">
        <v>379</v>
      </c>
      <c r="G6" s="34" t="s">
        <v>61</v>
      </c>
      <c r="H6" s="34" t="s">
        <v>64</v>
      </c>
      <c r="I6" s="34" t="s">
        <v>355</v>
      </c>
      <c r="J6" s="34" t="s">
        <v>356</v>
      </c>
      <c r="K6" s="34" t="s">
        <v>67</v>
      </c>
      <c r="L6" s="34" t="s">
        <v>68</v>
      </c>
      <c r="M6" s="34"/>
      <c r="N6" s="34"/>
      <c r="O6" s="34"/>
      <c r="P6" s="34"/>
      <c r="Q6" s="34"/>
    </row>
    <row r="7" ht="28.65" customHeight="1" spans="1:17">
      <c r="A7" s="34"/>
      <c r="B7" s="34"/>
      <c r="C7" s="34"/>
      <c r="D7" s="34"/>
      <c r="E7" s="34"/>
      <c r="F7" s="34"/>
      <c r="G7" s="34"/>
      <c r="H7" s="34" t="s">
        <v>63</v>
      </c>
      <c r="I7" s="34"/>
      <c r="J7" s="34"/>
      <c r="K7" s="34"/>
      <c r="L7" s="34" t="s">
        <v>63</v>
      </c>
      <c r="M7" s="34" t="s">
        <v>69</v>
      </c>
      <c r="N7" s="34" t="s">
        <v>70</v>
      </c>
      <c r="O7" s="38" t="s">
        <v>71</v>
      </c>
      <c r="P7" s="38" t="s">
        <v>72</v>
      </c>
      <c r="Q7" s="38" t="s">
        <v>73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23"/>
      <c r="B9" s="23"/>
      <c r="C9" s="23"/>
      <c r="D9" s="24"/>
      <c r="E9" s="24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ht="20.25" customHeight="1" spans="1:17">
      <c r="A10" s="23"/>
      <c r="B10" s="23"/>
      <c r="C10" s="23"/>
      <c r="D10" s="23"/>
      <c r="E10" s="23"/>
      <c r="F10" s="23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customHeight="1" spans="1:1">
      <c r="A12" t="s">
        <v>380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3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zoomScale="115" zoomScaleNormal="115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s="29" customFormat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381</v>
      </c>
    </row>
    <row r="3" ht="45.15" customHeight="1" spans="1:14">
      <c r="A3" s="26" t="s">
        <v>382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18.7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58</v>
      </c>
    </row>
    <row r="5" ht="22.5" customHeight="1" spans="1:14">
      <c r="A5" s="31" t="s">
        <v>383</v>
      </c>
      <c r="B5" s="31" t="s">
        <v>199</v>
      </c>
      <c r="C5" s="31"/>
      <c r="D5" s="31"/>
      <c r="E5" s="31" t="s">
        <v>384</v>
      </c>
      <c r="F5" s="31"/>
      <c r="G5" s="31"/>
      <c r="H5" s="31"/>
      <c r="I5" s="31"/>
      <c r="J5" s="31"/>
      <c r="K5" s="31"/>
      <c r="L5" s="31"/>
      <c r="M5" s="31"/>
      <c r="N5" s="31"/>
    </row>
    <row r="6" ht="22.5" customHeight="1" spans="1:14">
      <c r="A6" s="31"/>
      <c r="B6" s="31" t="s">
        <v>61</v>
      </c>
      <c r="C6" s="31" t="s">
        <v>64</v>
      </c>
      <c r="D6" s="31" t="s">
        <v>355</v>
      </c>
      <c r="E6" s="31" t="s">
        <v>385</v>
      </c>
      <c r="F6" s="31" t="s">
        <v>386</v>
      </c>
      <c r="G6" s="31" t="s">
        <v>387</v>
      </c>
      <c r="H6" s="31" t="s">
        <v>388</v>
      </c>
      <c r="I6" s="31" t="s">
        <v>389</v>
      </c>
      <c r="J6" s="31" t="s">
        <v>390</v>
      </c>
      <c r="K6" s="31" t="s">
        <v>391</v>
      </c>
      <c r="L6" s="31" t="s">
        <v>392</v>
      </c>
      <c r="M6" s="31" t="s">
        <v>393</v>
      </c>
      <c r="N6" s="31" t="s">
        <v>394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61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395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scale="4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zoomScale="115" zoomScaleNormal="115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396</v>
      </c>
    </row>
    <row r="3" ht="52.05" customHeight="1" spans="1:10">
      <c r="A3" s="26" t="s">
        <v>397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">
        <v>2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268</v>
      </c>
      <c r="B5" s="22" t="s">
        <v>269</v>
      </c>
      <c r="C5" s="22" t="s">
        <v>270</v>
      </c>
      <c r="D5" s="22" t="s">
        <v>271</v>
      </c>
      <c r="E5" s="22" t="s">
        <v>272</v>
      </c>
      <c r="F5" s="22" t="s">
        <v>273</v>
      </c>
      <c r="G5" s="22" t="s">
        <v>274</v>
      </c>
      <c r="H5" s="22" t="s">
        <v>275</v>
      </c>
      <c r="I5" s="22" t="s">
        <v>276</v>
      </c>
      <c r="J5" s="22" t="s">
        <v>277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395</v>
      </c>
    </row>
  </sheetData>
  <mergeCells count="2">
    <mergeCell ref="A3:J3"/>
    <mergeCell ref="A4:C4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3"/>
  <sheetViews>
    <sheetView showZeros="0" zoomScale="115" zoomScaleNormal="115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398</v>
      </c>
    </row>
    <row r="3" ht="41.4" customHeight="1" spans="1:8">
      <c r="A3" s="21" t="s">
        <v>399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343</v>
      </c>
      <c r="B5" s="22" t="s">
        <v>400</v>
      </c>
      <c r="C5" s="22" t="s">
        <v>401</v>
      </c>
      <c r="D5" s="22" t="s">
        <v>402</v>
      </c>
      <c r="E5" s="22" t="s">
        <v>351</v>
      </c>
      <c r="F5" s="22" t="s">
        <v>403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352</v>
      </c>
      <c r="G6" s="22" t="s">
        <v>404</v>
      </c>
      <c r="H6" s="22" t="s">
        <v>405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84</v>
      </c>
      <c r="B8" s="23"/>
      <c r="C8" s="23"/>
      <c r="D8" s="23"/>
      <c r="E8" s="24"/>
      <c r="F8" s="24"/>
      <c r="G8" s="17"/>
      <c r="H8" s="17">
        <v>39812</v>
      </c>
    </row>
    <row r="9" ht="18.75" customHeight="1" spans="1:8">
      <c r="A9" s="25" t="s">
        <v>84</v>
      </c>
      <c r="B9" s="23" t="s">
        <v>406</v>
      </c>
      <c r="C9" s="23" t="s">
        <v>407</v>
      </c>
      <c r="D9" s="23" t="s">
        <v>357</v>
      </c>
      <c r="E9" s="24" t="s">
        <v>358</v>
      </c>
      <c r="F9" s="24">
        <v>3</v>
      </c>
      <c r="G9" s="17">
        <v>1500</v>
      </c>
      <c r="H9" s="17">
        <v>4500</v>
      </c>
    </row>
    <row r="10" ht="18.75" customHeight="1" spans="1:8">
      <c r="A10" s="25" t="s">
        <v>84</v>
      </c>
      <c r="B10" s="23" t="s">
        <v>406</v>
      </c>
      <c r="C10" s="23" t="s">
        <v>408</v>
      </c>
      <c r="D10" s="23" t="s">
        <v>370</v>
      </c>
      <c r="E10" s="24" t="s">
        <v>358</v>
      </c>
      <c r="F10" s="24">
        <v>1</v>
      </c>
      <c r="G10" s="17">
        <v>5995</v>
      </c>
      <c r="H10" s="17">
        <v>5995</v>
      </c>
    </row>
    <row r="11" ht="18.75" customHeight="1" spans="1:8">
      <c r="A11" s="25" t="s">
        <v>84</v>
      </c>
      <c r="B11" s="23" t="s">
        <v>406</v>
      </c>
      <c r="C11" s="23" t="s">
        <v>409</v>
      </c>
      <c r="D11" s="23" t="s">
        <v>365</v>
      </c>
      <c r="E11" s="24" t="s">
        <v>358</v>
      </c>
      <c r="F11" s="24">
        <v>2</v>
      </c>
      <c r="G11" s="17">
        <v>459</v>
      </c>
      <c r="H11" s="17">
        <v>918</v>
      </c>
    </row>
    <row r="12" ht="18.75" customHeight="1" spans="1:8">
      <c r="A12" s="25" t="s">
        <v>84</v>
      </c>
      <c r="B12" s="23" t="s">
        <v>406</v>
      </c>
      <c r="C12" s="23" t="s">
        <v>410</v>
      </c>
      <c r="D12" s="23" t="s">
        <v>359</v>
      </c>
      <c r="E12" s="24" t="s">
        <v>358</v>
      </c>
      <c r="F12" s="24">
        <v>2</v>
      </c>
      <c r="G12" s="17">
        <v>4900</v>
      </c>
      <c r="H12" s="17">
        <v>9800</v>
      </c>
    </row>
    <row r="13" ht="18.75" customHeight="1" spans="1:8">
      <c r="A13" s="25" t="s">
        <v>84</v>
      </c>
      <c r="B13" s="23" t="s">
        <v>406</v>
      </c>
      <c r="C13" s="23" t="s">
        <v>411</v>
      </c>
      <c r="D13" s="23" t="s">
        <v>412</v>
      </c>
      <c r="E13" s="24" t="s">
        <v>358</v>
      </c>
      <c r="F13" s="24">
        <v>1</v>
      </c>
      <c r="G13" s="17">
        <v>18599</v>
      </c>
      <c r="H13" s="17">
        <v>18599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413</v>
      </c>
    </row>
    <row r="3" ht="45" customHeight="1" spans="1:11">
      <c r="A3" s="4" t="s">
        <v>414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"单位名称："&amp;"澄江市检验检测所"</f>
        <v>单位名称：澄江市检验检测所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250</v>
      </c>
      <c r="B5" s="13" t="s">
        <v>194</v>
      </c>
      <c r="C5" s="13" t="s">
        <v>192</v>
      </c>
      <c r="D5" s="13" t="s">
        <v>195</v>
      </c>
      <c r="E5" s="13" t="s">
        <v>196</v>
      </c>
      <c r="F5" s="13" t="s">
        <v>415</v>
      </c>
      <c r="G5" s="13" t="s">
        <v>416</v>
      </c>
      <c r="H5" s="13" t="s">
        <v>61</v>
      </c>
      <c r="I5" s="13" t="s">
        <v>417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418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zoomScale="115" zoomScaleNormal="115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419</v>
      </c>
    </row>
    <row r="3" ht="45" customHeight="1" spans="1:7">
      <c r="A3" s="4" t="s">
        <v>420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"单位名称："&amp;"澄江市检验检测所"</f>
        <v>单位名称：澄江市检验检测所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192</v>
      </c>
      <c r="B5" s="7" t="s">
        <v>250</v>
      </c>
      <c r="C5" s="7" t="s">
        <v>194</v>
      </c>
      <c r="D5" s="7" t="s">
        <v>421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254</v>
      </c>
      <c r="C9" s="10" t="s">
        <v>253</v>
      </c>
      <c r="D9" s="9" t="s">
        <v>422</v>
      </c>
      <c r="E9" s="11"/>
      <c r="F9" s="11"/>
      <c r="G9" s="11"/>
    </row>
    <row r="10" ht="20.25" customHeight="1" spans="1:7">
      <c r="A10" s="9" t="s">
        <v>84</v>
      </c>
      <c r="B10" s="9" t="s">
        <v>254</v>
      </c>
      <c r="C10" s="10" t="s">
        <v>260</v>
      </c>
      <c r="D10" s="9" t="s">
        <v>422</v>
      </c>
      <c r="E10" s="11">
        <v>21</v>
      </c>
      <c r="F10" s="11"/>
      <c r="G10" s="11"/>
    </row>
    <row r="11" ht="20.25" customHeight="1" spans="1:7">
      <c r="A11" s="9" t="s">
        <v>84</v>
      </c>
      <c r="B11" s="9" t="s">
        <v>254</v>
      </c>
      <c r="C11" s="10" t="s">
        <v>264</v>
      </c>
      <c r="D11" s="9" t="s">
        <v>422</v>
      </c>
      <c r="E11" s="11">
        <v>10</v>
      </c>
      <c r="F11" s="11"/>
      <c r="G11" s="11"/>
    </row>
    <row r="12" ht="20.25" customHeight="1" spans="1:7">
      <c r="A12" s="12" t="s">
        <v>61</v>
      </c>
      <c r="B12" s="12"/>
      <c r="C12" s="12"/>
      <c r="D12" s="12"/>
      <c r="E12" s="11">
        <v>31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2025-01-16T09:18:00Z</dcterms:created>
  <dcterms:modified xsi:type="dcterms:W3CDTF">2025-01-23T01:17:53Z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</Properties>
</file>