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<sst xmlns="http://schemas.openxmlformats.org/spreadsheetml/2006/main" count="1531" uniqueCount="488">
  <si>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</si>
  <si>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</si>
  <si>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</si>
  <si>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</si>
  <si>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</si>
  <si>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</si>
  <si>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</si>
  <si>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</si>
  <si>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</si>
  <si>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</si>
  <si>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</si>
  <si>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</si>
  <si>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</si>
  <si>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</si>
  <si>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</si>
  <si>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</si>
  <si>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</si>
  <si>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</si>
  <si>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</si>
  <si>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</si>
  <si>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</si>
  <si>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</si>
  <si>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</si>
  <si>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</si>
  <si>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</si>
  <si>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</si>
  <si>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</si>
  <si>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</si>
  <si>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</si>
  <si>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</si>
  <si>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</si>
  <si>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</si>
  <si>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</si>
  <si>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</si>
  <si>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</si>
  <si>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</si>
  <si>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</si>
  <si>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</si>
  <si>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</si>
  <si>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</si>
  <si>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</si>
  <si>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</si>
  <si>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</si>
  <si>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</si>
  <si>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</si>
  <si>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</si>
  <si>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</si>
  <si>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</si>
  <si>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</si>
  <si>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</si>
  <si>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</si>
  <si>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</si>
  <si>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</si>
  <si>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</si>
  <si>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</si>
  <si>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574</t>
  </si>
  <si>
    <t>玉溪市江川区路居镇人民政府</t>
  </si>
  <si>
    <t>574001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</si>
  <si>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</si>
  <si>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</si>
  <si>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</si>
  <si>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</si>
  <si>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</si>
  <si>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</si>
  <si>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</si>
  <si>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</si>
  <si>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</si>
  <si>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</si>
  <si>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</si>
  <si>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</si>
  <si>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</si>
  <si>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</si>
  <si>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</si>
  <si>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</si>
  <si>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</si>
  <si>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</si>
  <si>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</si>
  <si>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</si>
  <si>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</si>
  <si>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</si>
  <si>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</si>
  <si>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</si>
  <si>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20199</t>
  </si>
  <si>
    <t>其他一般公共服务支出</t>
  </si>
  <si>
    <t>2019999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</si>
  <si>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</si>
  <si>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</si>
  <si>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</si>
  <si>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</si>
  <si>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</si>
  <si>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</si>
  <si>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</si>
  <si>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</si>
  <si>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</si>
  <si>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</si>
  <si>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</si>
  <si>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</si>
  <si>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</si>
  <si>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</si>
  <si>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</si>
  <si>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</si>
  <si>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</si>
  <si>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</si>
  <si>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</si>
  <si>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</si>
  <si>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</si>
  <si>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</si>
  <si>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</si>
  <si>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</si>
  <si>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</si>
  <si>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</si>
  <si>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</si>
  <si>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</si>
  <si>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</si>
  <si>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</si>
  <si>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</si>
  <si>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</si>
  <si>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</si>
  <si>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</si>
  <si>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</si>
  <si>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</si>
  <si>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212</t>
  </si>
  <si>
    <t>城乡社区支出</t>
  </si>
  <si>
    <t>21214</t>
  </si>
  <si>
    <t>污水处理费安排的支出</t>
  </si>
  <si>
    <t>2121499</t>
  </si>
  <si>
    <t>其他污水处理费安排的支出</t>
  </si>
  <si>
    <t>213</t>
  </si>
  <si>
    <t>农林水支出</t>
  </si>
  <si>
    <t>21302</t>
  </si>
  <si>
    <t>林业和草原</t>
  </si>
  <si>
    <t>2130299</t>
  </si>
  <si>
    <t>其他林业和草原支出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</si>
  <si>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</si>
  <si>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</si>
  <si>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</si>
  <si>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</si>
  <si>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</si>
  <si>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</si>
  <si>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</si>
  <si>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</si>
  <si>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</si>
  <si>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</si>
  <si>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</si>
  <si>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</si>
  <si>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</si>
  <si>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</si>
  <si>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</si>
  <si>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</si>
  <si>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</si>
  <si>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</si>
  <si>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</si>
  <si>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</si>
  <si>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</si>
  <si>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</si>
  <si>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</si>
  <si>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</si>
  <si>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</si>
  <si>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</si>
  <si>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</si>
  <si>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</si>
  <si>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</si>
  <si>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</si>
  <si>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</si>
  <si>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</si>
  <si>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</si>
  <si>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</si>
  <si>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</si>
  <si>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</si>
  <si>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</si>
  <si>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</si>
  <si>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</si>
  <si>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</si>
  <si>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</si>
  <si>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</si>
  <si>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</si>
  <si>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</si>
  <si>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</si>
  <si>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</si>
  <si>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</si>
  <si>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</si>
  <si>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</si>
  <si>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</si>
  <si>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</si>
  <si>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</si>
  <si>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</si>
  <si>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</si>
  <si>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</si>
  <si>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</si>
  <si>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530422210000000003378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</si>
  <si>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</si>
  <si>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</si>
  <si>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</si>
  <si>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</si>
  <si>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</si>
  <si>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</si>
  <si>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</si>
  <si>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530422210000000003380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</si>
  <si>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</si>
  <si>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</si>
  <si>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</si>
  <si>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</si>
  <si>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</si>
  <si>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</si>
  <si>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</si>
  <si>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</si>
  <si>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</si>
  <si>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530422210000000003381</t>
  </si>
  <si>
    <t>30113</t>
  </si>
  <si>
    <t>530422210000000003382</t>
  </si>
  <si>
    <t>对个人和家庭的补助</t>
  </si>
  <si>
    <t>30302</t>
  </si>
  <si>
    <t>退休费</t>
  </si>
  <si>
    <t>530422210000000003386</t>
  </si>
  <si>
    <t>公车购置及运维费</t>
  </si>
  <si>
    <t>30231</t>
  </si>
  <si>
    <t>公务用车运行维护费</t>
  </si>
  <si>
    <t>530422210000000003387</t>
  </si>
  <si>
    <t>30217</t>
  </si>
  <si>
    <t>530422210000000003388</t>
  </si>
  <si>
    <t>工会经费</t>
  </si>
  <si>
    <t>30228</t>
  </si>
  <si>
    <t>530422210000000006877</t>
  </si>
  <si>
    <t>事业人员支出工资</t>
  </si>
  <si>
    <t>30107</t>
  </si>
  <si>
    <t>绩效工资</t>
  </si>
  <si>
    <t>530422210000000006879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</si>
  <si>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</si>
  <si>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</si>
  <si>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</si>
  <si>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</si>
  <si>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</si>
  <si>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</si>
  <si>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</si>
  <si>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</si>
  <si>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</si>
  <si>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</si>
  <si>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</si>
  <si>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</si>
  <si>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</si>
  <si>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</si>
  <si>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</si>
  <si>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30299</t>
  </si>
  <si>
    <t>其他商品和服务支出</t>
  </si>
  <si>
    <t>530422210000000006926</t>
  </si>
  <si>
    <t>乡镇岗位补贴（行政）</t>
  </si>
  <si>
    <t>530422210000000006927</t>
  </si>
  <si>
    <t>公务交通补贴</t>
  </si>
  <si>
    <t>30239</t>
  </si>
  <si>
    <t>其他交通费用</t>
  </si>
  <si>
    <t>530422231100001477381</t>
  </si>
  <si>
    <t>基础绩效</t>
  </si>
  <si>
    <t>530422231100001477384</t>
  </si>
  <si>
    <t>编外人员工资</t>
  </si>
  <si>
    <t>30199</t>
  </si>
  <si>
    <t>其他工资福利支出</t>
  </si>
  <si>
    <t>530422241100002089511</t>
  </si>
  <si>
    <t>社区干部待遇（省口径）项目经费</t>
  </si>
  <si>
    <t>30305</t>
  </si>
  <si>
    <t>生活补助</t>
  </si>
  <si>
    <t>530422241100002093737</t>
  </si>
  <si>
    <t>遗属生活补助经费</t>
  </si>
  <si>
    <t>530422241100002097032</t>
  </si>
  <si>
    <t>村（社区）公用经费</t>
  </si>
  <si>
    <t>530422241100002098811</t>
  </si>
  <si>
    <t>其他村（社区）、小组干部待遇补助经费</t>
  </si>
  <si>
    <t>530422241100002103482</t>
  </si>
  <si>
    <t>小组干部待遇（省口径）经费</t>
  </si>
  <si>
    <t>530422251100003570489</t>
  </si>
  <si>
    <t>退役士兵安置经费</t>
  </si>
  <si>
    <t>530422261100005087004</t>
  </si>
  <si>
    <t>公务用车租用费</t>
  </si>
  <si>
    <t>530422261100005120098</t>
  </si>
  <si>
    <t>奖励性绩效工资</t>
  </si>
  <si>
    <t>530422261100005120099</t>
  </si>
  <si>
    <t>乡镇岗位补贴（事业）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</si>
  <si>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</si>
  <si>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</si>
  <si>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</si>
  <si>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</si>
  <si>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</si>
  <si>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</si>
  <si>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</si>
  <si>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基层事业发展保障专项资金</t>
  </si>
  <si>
    <t>311 专项业务类</t>
  </si>
  <si>
    <t>530422261100005123128</t>
  </si>
  <si>
    <t>30227</t>
  </si>
  <si>
    <t>委托业务费</t>
  </si>
  <si>
    <t>路居镇后勤保障专项资金</t>
  </si>
  <si>
    <t>530422261100005125079</t>
  </si>
  <si>
    <t>路居镇农业农村发展服务专项资金</t>
  </si>
  <si>
    <t>530422261100005125031</t>
  </si>
  <si>
    <t>路居镇人民政府专户自有资金</t>
  </si>
  <si>
    <t>530422261100004873563</t>
  </si>
  <si>
    <t>路居镇污水处理经费</t>
  </si>
  <si>
    <t>313 事业发展类</t>
  </si>
  <si>
    <t>530422261100005132461</t>
  </si>
  <si>
    <t>路居镇已建生态环保工程村落污水收集、垃圾收集转运管护经费</t>
  </si>
  <si>
    <t>530422221100000262929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</si>
  <si>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</si>
  <si>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</si>
  <si>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</si>
  <si>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</si>
  <si>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</si>
  <si>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</si>
  <si>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</si>
  <si>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</si>
  <si>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</si>
  <si>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</si>
  <si>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</si>
  <si>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</si>
  <si>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实现生态效益：减少抚仙湖污染源、促进水质提升。实现污水收集处理能力进一步提升；垃圾收集、转运规范有效处置；提升湿地及绿化植物管理，保证污水处理工程的绿化植物和湿地水生植物的成活率，确保水质净化目标。
2.实现经济效益：优质高效农业生产模式进一步提升。稳步推进优质高效农业生产模式，完成12700流转土地出租及正面清单种植。发展农产业基地建设，支持农业企业、农民专业合作社等市场主体参与建设，促进农业龙头企业、农业示范基地培育、建设。真抓实干推动项目落地，促进固定资产投资，带动路居经济发展。推动抚仙湖周边旅游业发展。
3.社会效益：环境保护意识更加深入人心；预警保障机制更加健全；人居环境质量进一步提升，道路管护日常达到全覆盖，减少路面坑洼、保障雨天排水通畅、减少道路积水损坏，保障路灯正常运行。</t>
  </si>
  <si>
    <t>产出指标</t>
  </si>
  <si>
    <t>数量指标</t>
  </si>
  <si>
    <t>环境整治村（社区）数量</t>
  </si>
  <si>
    <t>=</t>
  </si>
  <si>
    <t>个</t>
  </si>
  <si>
    <t>定量指标</t>
  </si>
  <si>
    <t>反映对10个村（社区）开展环境整治工作的工作报告与统计表。</t>
  </si>
  <si>
    <t>土地出租村落数量</t>
  </si>
  <si>
    <t>反映对土地出租村落规划工作的统计表</t>
  </si>
  <si>
    <t>质量指标</t>
  </si>
  <si>
    <t>专项工作问题整改完成率</t>
  </si>
  <si>
    <t>&gt;=</t>
  </si>
  <si>
    <t>95</t>
  </si>
  <si>
    <t>%</t>
  </si>
  <si>
    <t xml:space="preserve">反映上级下达专项工作文件要求和排查统计表、考核文件。
</t>
  </si>
  <si>
    <t>时效指标</t>
  </si>
  <si>
    <t>资金使用及时效率</t>
  </si>
  <si>
    <t xml:space="preserve">反映工作项目资金使用计划编报报表和采购需求文件。
</t>
  </si>
  <si>
    <t>效益指标</t>
  </si>
  <si>
    <t>社会效益</t>
  </si>
  <si>
    <t>受益人群覆盖率</t>
  </si>
  <si>
    <t xml:space="preserve">反映工作开展受益人群或地区的实现情况。
受益人群覆盖率=（实际实现受益人群数/计划实现受益人群数）*100%"
</t>
  </si>
  <si>
    <t>满意度指标</t>
  </si>
  <si>
    <t>服务对象满意度</t>
  </si>
  <si>
    <t>受益人群满意度</t>
  </si>
  <si>
    <t>90</t>
  </si>
  <si>
    <t xml:space="preserve">调查人群中对工作开展、设施建设或设施运行的满意度。
受益人群覆盖率=（调查人群中对设施建设或设施运行的人数/问卷调查人数）*100%"
</t>
  </si>
  <si>
    <t>2026年我镇将紧紧围绕市委、市政府决策部署，全面贯彻党的二十大精神，以习近平新时代中国特色社会主义思想为指引，全力推进生态文明、旅游发展、产业转型、社会保障、脱贫攻坚、乡村振兴等重点工作，不忘初心、牢记使命、提振精神、加压奋进，争取各项工作实现新突破。</t>
  </si>
  <si>
    <t>项目服务人口数/村落数</t>
  </si>
  <si>
    <t>反映项目的服务的村庄数量</t>
  </si>
  <si>
    <t>资金涉及部门数</t>
  </si>
  <si>
    <t>12</t>
  </si>
  <si>
    <t>反映项目资金涉及的部门数量</t>
  </si>
  <si>
    <t>经济效益</t>
  </si>
  <si>
    <t>生产总值年均增长率</t>
  </si>
  <si>
    <t>反映人均生产总值增长率</t>
  </si>
  <si>
    <t>生态效益</t>
  </si>
  <si>
    <t>抚仙湖水质提升率</t>
  </si>
  <si>
    <t>80</t>
  </si>
  <si>
    <t>反映通过对湖滨缓冲带管护及15条入湖河道的管护抚仙湖的水质改善结果</t>
  </si>
  <si>
    <t>人民众满意度</t>
  </si>
  <si>
    <t>反映人民群众的满意度</t>
  </si>
  <si>
    <t xml:space="preserve">落实中央“过紧日子”精神、推动资源优化配置，切实保障广大干部职工的日常后勤务质量，营造更加安全、舒适、有序的工作环境。同时，优质的后勤服务也是激发基层工作活力、增强应急处理能力、推动行政办公提质增效的核心支撑力量。保障机关和公共服务机构正常运转、提升基层治理效能，提升后勤服务精细化水平，确保党委政府年初制定的各项目标能够圆满完成。						
</t>
  </si>
  <si>
    <t>办公住宿用房修缮数量</t>
  </si>
  <si>
    <t>栋</t>
  </si>
  <si>
    <t>反映对政府办公住宿用房修缮数量的统计表</t>
  </si>
  <si>
    <t>物业管理面积</t>
  </si>
  <si>
    <t>3000.4</t>
  </si>
  <si>
    <t>平方米</t>
  </si>
  <si>
    <t xml:space="preserve">反映物业管理合同约定的服务区域、办公区域室内外（含绿化）面积之和。
</t>
  </si>
  <si>
    <t>后勤管理工作完成达标率</t>
  </si>
  <si>
    <t xml:space="preserve">反映对后勤管理工作情况检查的工作报告。
</t>
  </si>
  <si>
    <t>修缮维护资金使用及时效率</t>
  </si>
  <si>
    <t xml:space="preserve">反映修缮维护资金使用计划编报报表和采购需求文件。
</t>
  </si>
  <si>
    <t xml:space="preserve">反映工作开展受益人群或地区的实现情况。
受益人群覆盖率=（实际实现受益人群数/计划实现受益人群数）*100%
</t>
  </si>
  <si>
    <t xml:space="preserve">调查人群中对工作开展、设施建设或设施运行的满意度。
受益人群覆盖率=（调查人群中对设施建设或设施运行的人数/问卷调查人数）*100%
</t>
  </si>
  <si>
    <t>1、党的基层建设及宣传文化。组织召开党代会、党员教育培训、换届选举、民主生活会、组织生活会等会议，推动主题党日、志愿活动等相关工作。文化惠民演出，文化讲座与培训，非遗传承体验活动，全民阅读推广，青少年文化文艺培训活动等。
2、基层治理。日常监督检查。对各村（社区）农村集体“三资”管理、村组干部廉洁自律情况进行日常监督；做好民情下访。定期对群众中走访，了解群众诉求，收集意见建议，重点发现问题线索。处置问题线索；按照监督执纪执法工作要求，与相关人员进行谈话核实问题，到相关部门调取书证材料。行政处罚价值鉴定，行政执法车辆维护、物资保障等。常态化开展乡镇本单位及辖区内 10 个村社区的基层治理法治工作，排查梳理行政治理方面的问题短板，并采取措施推动问题整改。路段新增摄像头采购安装及前期损坏设备维修维护，经费将专项保障设备采购、施工调试及维修养护等相关支出。
武装工作。武装部基础设施维护，征兵工作（宣传、培训、车辆等其他保障），民兵工作（宣传、培训、伙食、任务车辆等其他保障），双拥工作（困难走访、获奖表彰、节日慰问等其他保障）。</t>
  </si>
  <si>
    <t>日常监督检查村（社区）数量</t>
  </si>
  <si>
    <t>反映对10个村（社区）开展监督检查指导工作的工作计划报告。</t>
  </si>
  <si>
    <t>专专项工作完成达标率</t>
  </si>
  <si>
    <t>反映上级下达专项工作文件和年度工作报告、考核文件。</t>
  </si>
  <si>
    <t>矛盾纠纷化解率</t>
  </si>
  <si>
    <t>反映对综合执法、矛盾调解化解的工作总结报告和统计表。</t>
  </si>
  <si>
    <t>反映工作项目资金使用计划编报报表和采购需求文件。</t>
  </si>
  <si>
    <t>反映工作开展受益人群或地区的实现情况。
受益人群覆盖率=（实际实现受益人群数/计划实现受益人群数）*100%</t>
  </si>
  <si>
    <t>调查人群中对工作开展、设施建设或设施运行的满意度。
受益人群覆盖率=（调查人群中对设施建设或设施运行的人数/问卷调查人数）*100%</t>
  </si>
  <si>
    <t>通过多种宣传渠道宣传污水费征收的政策法规、征收标准、缴费方式及重要意义，提高公众和企业的认知度，增强缴费意识。减少抚仙湖污染源、促进水质提升。实现污水收集处理能力进一步提升，提升湿地及绿化植物管理，保证污水处理工程的绿化植物和湿地水生植物的成活率，确保水质净化目标。对路居镇污水处理一体化设备及提升泵站管理、维护，做到镇农村生活污水治理率、收集处理率分别达90%、70%。农村黑臭水体治理率达50%。</t>
  </si>
  <si>
    <t>覆盖村（社区）数</t>
  </si>
  <si>
    <t>反映对10个村（社区）污水治理工作统计数量</t>
  </si>
  <si>
    <t>污水处理工作完成率</t>
  </si>
  <si>
    <t xml:space="preserve">反映对村（社区）污水费用收集、截污治污工作考核达标统计和问题整改清单
</t>
  </si>
  <si>
    <t>项目资金使用及时率</t>
  </si>
  <si>
    <t xml:space="preserve">反映污水处理工作产生费用、设备维护情况。
</t>
  </si>
  <si>
    <t>政策知晓率</t>
  </si>
  <si>
    <t xml:space="preserve">反映项目地区人群对政策知晓情况情况。
政策知晓率=（实际地区人群政策知晓数/地区人群数）*100%"
</t>
  </si>
  <si>
    <t xml:space="preserve">调查人群中对污水处理工作的满意度。
受益人群覆盖率=（调查人群中对设施建设或设施运行的人数/问卷调查人数）*100%"
</t>
  </si>
  <si>
    <t>2026年根据《抚仙湖流域已建生态环保工程村落污水收集、垃圾收集转运管护考核方案》需要完成以下工作：1.对已建设的村落污水收集管网（主管、分管及农户外分支管）、截污沟、检查井、提升泵及压力管线等的日常管护，并做好设施、设备周边的卫生保洁工作。
2.对路居镇管辖范围 10 个村（社区）63 个村民小组的垃圾转运（包括中小学校生活垃圾），将村内垃圾及时转运至垃圾中转站。 
3.按照“日收集、日转 运”的要求，及时将垃圾转运站内垃圾送至澄江市九村镇垃圾填埋场卫生填埋，同时做好转运站设施设备及车辆的日常维修及管护。 
4.执行《路居镇小街子集镇环境卫生保洁方案》的要求，做好集镇保洁、管理工作。
预期实现效益：1、经济效益。通过卫生保洁，使环境卫生达到规范要求，促进路居镇旅游业发展，促进经济增长。
2、社会效益。营造良好的卫生环境，减少水土资源和空气污染，确保饮用水安全，提高农场品质量，减少环境卫生引起的疾病发生率，保证人们的正常生活需求和村民的身心健康。
3、生态及可持续效益。减少水土污染和空气污染，确保抚仙湖生态安全和保持一类水质目标，保护抚仙湖流域生物多样性，保障路居可持续发展目标的实现。</t>
  </si>
  <si>
    <t>垃圾清运村落数量</t>
  </si>
  <si>
    <t>反映工程设计实现的功能数量或工程的相对独立单元的数量。</t>
  </si>
  <si>
    <t>垃圾转运站点数量</t>
  </si>
  <si>
    <t>反映垃圾中转站的数量</t>
  </si>
  <si>
    <t>工程（标段）数量</t>
  </si>
  <si>
    <t>反映工程（标段）数量</t>
  </si>
  <si>
    <t>配套设施完成率</t>
  </si>
  <si>
    <t>反映配套设施完成情况。
配套设施完成率=（按计划完成配套设施的工程量/计划完成配套设施工程量）*100%。</t>
  </si>
  <si>
    <t>垃圾收集、清运及时率</t>
  </si>
  <si>
    <t>反映垃圾收集、清运情况。</t>
  </si>
  <si>
    <t>反映项目设计受益人群或地区的实现情况。
受益人群覆盖率=（实际实现受益人群数/计划实现受益人群数）*100%</t>
  </si>
  <si>
    <t>调查人群中对设施建设或设施运行的满意度。
受益人群覆盖率=（调查人群中对设施建设或设施运行的人数/问卷调查人数）*100%</t>
  </si>
  <si>
    <t>预算06表</t>
  </si>
  <si>
    <t>2026年部门政府性基金预算支出预算表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</si>
  <si>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</si>
  <si>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</si>
  <si>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</si>
  <si>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</si>
  <si>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</si>
  <si>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</si>
  <si>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</si>
  <si>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</si>
  <si>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</si>
  <si>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</si>
  <si>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</si>
  <si>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</si>
  <si>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</si>
  <si>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车辆维修和保养服务</t>
  </si>
  <si>
    <t>次</t>
  </si>
  <si>
    <t>车辆加油、添加燃料服务</t>
  </si>
  <si>
    <t>机动车保险服务</t>
  </si>
  <si>
    <t>便携式计算机</t>
  </si>
  <si>
    <t>台</t>
  </si>
  <si>
    <t>物业管理服务</t>
  </si>
  <si>
    <t>年</t>
  </si>
  <si>
    <t>复印纸</t>
  </si>
  <si>
    <t>箱</t>
  </si>
  <si>
    <t>多功能一体机</t>
  </si>
  <si>
    <t>碎纸机</t>
  </si>
  <si>
    <t>投影仪</t>
  </si>
  <si>
    <t>台式计算机</t>
  </si>
  <si>
    <t>家具</t>
  </si>
  <si>
    <t>组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</si>
  <si>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</si>
  <si>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</si>
  <si>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</si>
  <si>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</si>
  <si>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</si>
  <si>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B1102 物业管理服务</t>
  </si>
  <si>
    <t>09-1表</t>
  </si>
  <si>
    <t>2026年对下转移支付预算表</t>
  </si>
  <si>
    <t>单位名称（项目）</t>
  </si>
  <si>
    <t>地区</t>
  </si>
  <si>
    <t>凤麓街道</t>
  </si>
  <si>
    <t>龙街街道</t>
  </si>
  <si>
    <t>右所镇</t>
  </si>
  <si>
    <t>海口镇</t>
  </si>
  <si>
    <t>九村镇</t>
  </si>
  <si>
    <t>路居镇</t>
  </si>
  <si>
    <t>注：无对下转移支付预算。</t>
  </si>
  <si>
    <t>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</si>
  <si>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</si>
  <si>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</si>
  <si>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</si>
  <si>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</si>
  <si>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</si>
  <si>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</si>
  <si>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</si>
  <si>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</si>
  <si>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</si>
  <si>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A02 设备</t>
  </si>
  <si>
    <t>A02021103 LED显示屏</t>
  </si>
  <si>
    <t>LED显示屏</t>
  </si>
  <si>
    <t>A02010105 台式计算机</t>
  </si>
  <si>
    <t>A02021118 扫描仪</t>
  </si>
  <si>
    <t>扫描仪</t>
  </si>
  <si>
    <t>A05 家具和用品</t>
  </si>
  <si>
    <t>A05010301 办公椅</t>
  </si>
  <si>
    <t>办公椅</t>
  </si>
  <si>
    <t>A05010201 办公桌</t>
  </si>
  <si>
    <t>办公桌</t>
  </si>
  <si>
    <t>A05010502 文件柜</t>
  </si>
  <si>
    <t>文件柜</t>
  </si>
  <si>
    <t>A05010499 其他沙发类</t>
  </si>
  <si>
    <t>沙发</t>
  </si>
  <si>
    <t>A02021001 A3黑白打印机</t>
  </si>
  <si>
    <t>打印机</t>
  </si>
  <si>
    <t>A02010108 便携式计算机</t>
  </si>
  <si>
    <t>A02010104 服务器</t>
  </si>
  <si>
    <t>服务器</t>
  </si>
  <si>
    <t>A02021301 碎纸机</t>
  </si>
  <si>
    <t>预算11表</t>
  </si>
  <si>
    <t>2026年上级补助项目支出预算表</t>
  </si>
  <si>
    <t>上级补助</t>
  </si>
  <si>
    <t>注：无上级补助项目支出预算。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</si>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</sst>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27"/>
      <name val="SimSun"/>
      <charset val="134"/>
    </font>
    <font>
      <sz val="9"/>
      <name val="宋体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3" fillId="0" borderId="1">
      <alignment horizontal="right" vertical="center"/>
    </xf>
    <xf numFmtId="177" fontId="3" fillId="0" borderId="1">
      <alignment horizontal="right" vertical="center"/>
    </xf>
    <xf numFmtId="10" fontId="3" fillId="0" borderId="1">
      <alignment horizontal="right" vertical="center"/>
    </xf>
    <xf numFmtId="178" fontId="3" fillId="0" borderId="1">
      <alignment horizontal="right" vertical="center"/>
    </xf>
    <xf numFmtId="49" fontId="3" fillId="0" borderId="1">
      <alignment horizontal="left" vertical="center" wrapText="1"/>
    </xf>
    <xf numFmtId="178" fontId="3" fillId="0" borderId="1">
      <alignment horizontal="right" vertical="center"/>
    </xf>
    <xf numFmtId="179" fontId="3" fillId="0" borderId="1">
      <alignment horizontal="right" vertical="center"/>
    </xf>
    <xf numFmtId="180" fontId="3" fillId="0" borderId="1">
      <alignment horizontal="right" vertical="center"/>
    </xf>
  </cellStyleXfs>
  <cellXfs count="76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78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8" fontId="3" fillId="0" borderId="1" xfId="54" applyNumberFormat="1" applyFont="1" applyBorder="1">
      <alignment horizontal="right" vertical="center"/>
    </xf>
    <xf numFmtId="49" fontId="3" fillId="0" borderId="0" xfId="53" applyNumberFormat="1" applyFont="1" applyBorder="1">
      <alignment horizontal="lef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3" fillId="0" borderId="1" xfId="53" applyNumberFormat="1" applyFont="1" applyBorder="1">
      <alignment horizontal="left" vertical="center" wrapText="1"/>
    </xf>
    <xf numFmtId="49" fontId="3" fillId="0" borderId="1" xfId="53" applyNumberFormat="1" applyFont="1" applyBorder="1" applyAlignment="1">
      <alignment horizontal="left" vertical="center" wrapText="1" indent="1"/>
    </xf>
    <xf numFmtId="49" fontId="3" fillId="0" borderId="0" xfId="53" applyNumberFormat="1" applyFont="1" applyBorder="1" applyAlignment="1">
      <alignment horizontal="right" vertical="center" wrapText="1"/>
    </xf>
    <xf numFmtId="49" fontId="3" fillId="0" borderId="1" xfId="53" applyNumberFormat="1" applyFont="1" applyBorder="1" applyAlignment="1">
      <alignment horizontal="center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80" fontId="3" fillId="0" borderId="1" xfId="56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0" fontId="3" fillId="0" borderId="1" xfId="53" applyNumberFormat="1" applyFont="1" applyBorder="1">
      <alignment horizontal="left" vertical="center" wrapText="1"/>
    </xf>
    <xf numFmtId="178" fontId="3" fillId="0" borderId="1" xfId="53" applyNumberFormat="1" applyFont="1" applyBorder="1" applyAlignment="1">
      <alignment horizontal="right" vertical="center" wrapText="1"/>
    </xf>
    <xf numFmtId="178" fontId="3" fillId="0" borderId="1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178" fontId="3" fillId="0" borderId="1" xfId="0" applyNumberFormat="1" applyFont="1" applyBorder="1" applyAlignment="1">
      <alignment horizontal="left" vertical="center" wrapText="1"/>
    </xf>
    <xf numFmtId="178" fontId="3" fillId="0" borderId="1" xfId="53" applyNumberFormat="1" applyFont="1" applyBorder="1">
      <alignment horizontal="left" vertical="center" wrapText="1"/>
    </xf>
    <xf numFmtId="0" fontId="7" fillId="0" borderId="0" xfId="0" applyFont="1" applyAlignment="1"/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1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A23" sqref="A23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10" t="s">
        <v>0</v>
      </c>
    </row>
    <row r="2" ht="45" customHeight="1" spans="1:4">
      <c r="A2" s="2" t="s">
        <v>1</v>
      </c>
      <c r="B2" s="2"/>
      <c r="C2" s="2"/>
      <c r="D2" s="2"/>
    </row>
    <row r="3" ht="18.75" customHeight="1" spans="1:4">
      <c r="A3" s="3" t="str">
        <f>"单位名称："&amp;"全部"</f>
        <v>单位名称：全部</v>
      </c>
      <c r="B3" s="3"/>
      <c r="C3" s="63"/>
      <c r="D3" s="10" t="s">
        <v>2</v>
      </c>
    </row>
    <row r="4" ht="22.5" customHeight="1" spans="1:4">
      <c r="A4" s="5" t="s">
        <v>3</v>
      </c>
      <c r="B4" s="5"/>
      <c r="C4" s="5" t="s">
        <v>4</v>
      </c>
      <c r="D4" s="5"/>
    </row>
    <row r="5" ht="18.75" customHeight="1" spans="1:4">
      <c r="A5" s="5" t="s">
        <v>5</v>
      </c>
      <c r="B5" s="5" t="s">
        <v>6</v>
      </c>
      <c r="C5" s="5" t="s">
        <v>7</v>
      </c>
      <c r="D5" s="5" t="s">
        <v>6</v>
      </c>
    </row>
    <row r="6" ht="18.75" customHeight="1" spans="1:4">
      <c r="A6" s="5"/>
      <c r="B6" s="5"/>
      <c r="C6" s="5"/>
      <c r="D6" s="5"/>
    </row>
    <row r="7" ht="22.5" customHeight="1" spans="1:4">
      <c r="A7" s="14" t="s">
        <v>8</v>
      </c>
      <c r="B7" s="17">
        <v>28196251.76</v>
      </c>
      <c r="C7" s="14" t="str">
        <f>"一"&amp;"、"&amp;"一般公共服务支出"</f>
        <v>一、一般公共服务支出</v>
      </c>
      <c r="D7" s="17">
        <v>39447668.66</v>
      </c>
    </row>
    <row r="8" ht="22.5" customHeight="1" spans="1:4">
      <c r="A8" s="14" t="s">
        <v>9</v>
      </c>
      <c r="B8" s="17">
        <v>7500</v>
      </c>
      <c r="C8" s="14" t="str">
        <f>"二"&amp;"、"&amp;"社会保障和就业支出"</f>
        <v>二、社会保障和就业支出</v>
      </c>
      <c r="D8" s="17">
        <v>1781316.8</v>
      </c>
    </row>
    <row r="9" ht="22.5" customHeight="1" spans="1:4">
      <c r="A9" s="14" t="s">
        <v>10</v>
      </c>
      <c r="B9" s="17"/>
      <c r="C9" s="14" t="str">
        <f>"三"&amp;"、"&amp;"卫生健康支出"</f>
        <v>三、卫生健康支出</v>
      </c>
      <c r="D9" s="17">
        <v>1463527.11</v>
      </c>
    </row>
    <row r="10" ht="22.5" customHeight="1" spans="1:4">
      <c r="A10" s="14" t="s">
        <v>11</v>
      </c>
      <c r="B10" s="17"/>
      <c r="C10" s="14" t="str">
        <f>"四"&amp;"、"&amp;"节能环保支出"</f>
        <v>四、节能环保支出</v>
      </c>
      <c r="D10" s="17">
        <v>403000</v>
      </c>
    </row>
    <row r="11" ht="22.5" customHeight="1" spans="1:4">
      <c r="A11" s="14" t="s">
        <v>12</v>
      </c>
      <c r="B11" s="17">
        <v>22905600.81</v>
      </c>
      <c r="C11" s="14" t="str">
        <f>"五"&amp;"、"&amp;"城乡社区支出"</f>
        <v>五、城乡社区支出</v>
      </c>
      <c r="D11" s="17">
        <v>7500</v>
      </c>
    </row>
    <row r="12" ht="22.5" customHeight="1" spans="1:4">
      <c r="A12" s="14" t="s">
        <v>13</v>
      </c>
      <c r="B12" s="17"/>
      <c r="C12" s="14" t="str">
        <f>"六"&amp;"、"&amp;"农林水支出"</f>
        <v>六、农林水支出</v>
      </c>
      <c r="D12" s="17">
        <v>6496392</v>
      </c>
    </row>
    <row r="13" ht="22.5" customHeight="1" spans="1:4">
      <c r="A13" s="14" t="s">
        <v>14</v>
      </c>
      <c r="B13" s="17"/>
      <c r="C13" s="14" t="str">
        <f>"七"&amp;"、"&amp;"住房保障支出"</f>
        <v>七、住房保障支出</v>
      </c>
      <c r="D13" s="17">
        <v>1509948</v>
      </c>
    </row>
    <row r="14" ht="22.5" customHeight="1" spans="1:4">
      <c r="A14" s="14" t="s">
        <v>15</v>
      </c>
      <c r="B14" s="17">
        <v>22905600.81</v>
      </c>
      <c r="C14" s="14"/>
      <c r="D14" s="17"/>
    </row>
    <row r="15" ht="22.5" customHeight="1" spans="1:4">
      <c r="A15" s="64" t="s">
        <v>16</v>
      </c>
      <c r="B15" s="17"/>
      <c r="C15" s="67"/>
      <c r="D15" s="17"/>
    </row>
    <row r="16" ht="22.5" customHeight="1" spans="1:4">
      <c r="A16" s="64" t="s">
        <v>17</v>
      </c>
      <c r="B16" s="17"/>
      <c r="C16" s="67"/>
      <c r="D16" s="17"/>
    </row>
    <row r="17" ht="22.5" customHeight="1" spans="1:4">
      <c r="A17" s="64"/>
      <c r="B17" s="17"/>
      <c r="C17" s="67"/>
      <c r="D17" s="17"/>
    </row>
    <row r="18" ht="22.5" customHeight="1" spans="1:4">
      <c r="A18" s="65" t="s">
        <v>18</v>
      </c>
      <c r="B18" s="66">
        <v>51109352.57</v>
      </c>
      <c r="C18" s="67" t="s">
        <v>19</v>
      </c>
      <c r="D18" s="66">
        <v>51109352.57</v>
      </c>
    </row>
    <row r="19" ht="22.5" customHeight="1" spans="1:4">
      <c r="A19" s="74" t="s">
        <v>20</v>
      </c>
      <c r="B19" s="17"/>
      <c r="C19" s="75" t="s">
        <v>21</v>
      </c>
      <c r="D19" s="46"/>
    </row>
    <row r="20" ht="22.5" customHeight="1" spans="1:4">
      <c r="A20" s="64" t="s">
        <v>22</v>
      </c>
      <c r="B20" s="66"/>
      <c r="C20" s="64" t="s">
        <v>22</v>
      </c>
      <c r="D20" s="66"/>
    </row>
    <row r="21" ht="22.5" customHeight="1" spans="1:4">
      <c r="A21" s="64" t="s">
        <v>23</v>
      </c>
      <c r="B21" s="66"/>
      <c r="C21" s="64" t="s">
        <v>24</v>
      </c>
      <c r="D21" s="66"/>
    </row>
    <row r="22" ht="22.5" customHeight="1" spans="1:4">
      <c r="A22" s="65" t="s">
        <v>25</v>
      </c>
      <c r="B22" s="66">
        <v>51109352.57</v>
      </c>
      <c r="C22" s="67" t="s">
        <v>26</v>
      </c>
      <c r="D22" s="66">
        <v>51109352.57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selection activeCell="A1" sqref="A1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7" t="s">
        <v>401</v>
      </c>
    </row>
    <row r="2" ht="37.5" customHeight="1" spans="1:6">
      <c r="A2" s="2" t="s">
        <v>402</v>
      </c>
      <c r="B2" s="2"/>
      <c r="C2" s="2"/>
      <c r="D2" s="2"/>
      <c r="E2" s="2"/>
      <c r="F2" s="2"/>
    </row>
    <row r="3" ht="18.75" customHeight="1" spans="1:6">
      <c r="A3" s="40" t="str">
        <f>"单位名称："&amp;"全部"</f>
        <v>单位名称：全部</v>
      </c>
      <c r="B3" s="40"/>
      <c r="C3" s="40"/>
      <c r="D3" s="41"/>
      <c r="E3" s="41"/>
      <c r="F3" s="48" t="s">
        <v>29</v>
      </c>
    </row>
    <row r="4" ht="18.75" customHeight="1" spans="1:6">
      <c r="A4" s="12" t="s">
        <v>173</v>
      </c>
      <c r="B4" s="12" t="s">
        <v>60</v>
      </c>
      <c r="C4" s="12" t="s">
        <v>61</v>
      </c>
      <c r="D4" s="42" t="s">
        <v>403</v>
      </c>
      <c r="E4" s="42"/>
      <c r="F4" s="42"/>
    </row>
    <row r="5" ht="18.75" customHeight="1" spans="1:6">
      <c r="A5" s="12" t="s">
        <v>60</v>
      </c>
      <c r="B5" s="12" t="s">
        <v>60</v>
      </c>
      <c r="C5" s="12" t="s">
        <v>61</v>
      </c>
      <c r="D5" s="42" t="s">
        <v>34</v>
      </c>
      <c r="E5" s="42" t="s">
        <v>64</v>
      </c>
      <c r="F5" s="42" t="s">
        <v>65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 t="s">
        <v>56</v>
      </c>
      <c r="B7" s="15"/>
      <c r="C7" s="15"/>
      <c r="D7" s="17">
        <v>7500</v>
      </c>
      <c r="E7" s="17"/>
      <c r="F7" s="17">
        <v>7500</v>
      </c>
    </row>
    <row r="8" ht="20.25" customHeight="1" spans="1:6">
      <c r="A8" s="43" t="s">
        <v>56</v>
      </c>
      <c r="B8" s="15" t="s">
        <v>121</v>
      </c>
      <c r="C8" s="15" t="s">
        <v>122</v>
      </c>
      <c r="D8" s="17">
        <v>7500</v>
      </c>
      <c r="E8" s="17"/>
      <c r="F8" s="17">
        <v>7500</v>
      </c>
    </row>
    <row r="9" ht="20.25" customHeight="1" spans="1:6">
      <c r="A9" s="43" t="s">
        <v>56</v>
      </c>
      <c r="B9" s="43" t="s">
        <v>123</v>
      </c>
      <c r="C9" s="43" t="s">
        <v>124</v>
      </c>
      <c r="D9" s="17">
        <v>7500</v>
      </c>
      <c r="E9" s="17"/>
      <c r="F9" s="17">
        <v>7500</v>
      </c>
    </row>
    <row r="10" ht="20.25" customHeight="1" spans="1:6">
      <c r="A10" s="43" t="s">
        <v>56</v>
      </c>
      <c r="B10" s="44" t="s">
        <v>125</v>
      </c>
      <c r="C10" s="44" t="s">
        <v>126</v>
      </c>
      <c r="D10" s="17">
        <v>7500</v>
      </c>
      <c r="E10" s="17"/>
      <c r="F10" s="17">
        <v>7500</v>
      </c>
    </row>
    <row r="11" ht="20.25" customHeight="1" spans="1:6">
      <c r="A11" s="45" t="s">
        <v>145</v>
      </c>
      <c r="B11" s="45"/>
      <c r="C11" s="45"/>
      <c r="D11" s="46">
        <v>7500</v>
      </c>
      <c r="E11" s="46"/>
      <c r="F11" s="46">
        <v>7500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24"/>
  <sheetViews>
    <sheetView showZeros="0" workbookViewId="0">
      <selection activeCell="A12" sqref="$A12:$XFD12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3" t="s">
        <v>404</v>
      </c>
    </row>
    <row r="2" ht="45" customHeight="1" spans="1:17">
      <c r="A2" s="29" t="s">
        <v>405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8"/>
      <c r="O2" s="38"/>
      <c r="P2" s="38"/>
      <c r="Q2" s="38"/>
    </row>
    <row r="3" ht="20.25" customHeight="1" spans="1:17">
      <c r="A3" s="18" t="str">
        <f>"单位名称："&amp;"全部"</f>
        <v>单位名称：全部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3" t="s">
        <v>29</v>
      </c>
    </row>
    <row r="4" ht="20.25" customHeight="1" spans="1:17">
      <c r="A4" s="20" t="s">
        <v>406</v>
      </c>
      <c r="B4" s="20" t="s">
        <v>407</v>
      </c>
      <c r="C4" s="20" t="s">
        <v>408</v>
      </c>
      <c r="D4" s="20" t="s">
        <v>409</v>
      </c>
      <c r="E4" s="20" t="s">
        <v>410</v>
      </c>
      <c r="F4" s="20" t="s">
        <v>411</v>
      </c>
      <c r="G4" s="20" t="s">
        <v>180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ht="20.25" customHeight="1" spans="1:17">
      <c r="A5" s="20" t="s">
        <v>412</v>
      </c>
      <c r="B5" s="20" t="s">
        <v>407</v>
      </c>
      <c r="C5" s="20" t="s">
        <v>408</v>
      </c>
      <c r="D5" s="20" t="s">
        <v>409</v>
      </c>
      <c r="E5" s="20" t="s">
        <v>410</v>
      </c>
      <c r="F5" s="20" t="s">
        <v>411</v>
      </c>
      <c r="G5" s="20" t="s">
        <v>32</v>
      </c>
      <c r="H5" s="20" t="s">
        <v>35</v>
      </c>
      <c r="I5" s="20" t="s">
        <v>413</v>
      </c>
      <c r="J5" s="20" t="s">
        <v>414</v>
      </c>
      <c r="K5" s="20" t="s">
        <v>38</v>
      </c>
      <c r="L5" s="20" t="s">
        <v>415</v>
      </c>
      <c r="M5" s="20" t="s">
        <v>63</v>
      </c>
      <c r="N5" s="20"/>
      <c r="O5" s="20"/>
      <c r="P5" s="20"/>
      <c r="Q5" s="20"/>
    </row>
    <row r="6" ht="32.4" customHeight="1" spans="1:17">
      <c r="A6" s="20"/>
      <c r="B6" s="20"/>
      <c r="C6" s="20"/>
      <c r="D6" s="20"/>
      <c r="E6" s="20"/>
      <c r="F6" s="20"/>
      <c r="G6" s="20"/>
      <c r="H6" s="20" t="s">
        <v>34</v>
      </c>
      <c r="I6" s="20"/>
      <c r="J6" s="20"/>
      <c r="K6" s="20"/>
      <c r="L6" s="20" t="s">
        <v>34</v>
      </c>
      <c r="M6" s="20" t="s">
        <v>41</v>
      </c>
      <c r="N6" s="20" t="s">
        <v>42</v>
      </c>
      <c r="O6" s="39" t="s">
        <v>43</v>
      </c>
      <c r="P6" s="39" t="s">
        <v>44</v>
      </c>
      <c r="Q6" s="39" t="s">
        <v>45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5" t="s">
        <v>214</v>
      </c>
      <c r="B8" s="21"/>
      <c r="C8" s="21"/>
      <c r="D8" s="36"/>
      <c r="E8" s="36"/>
      <c r="F8" s="36">
        <v>40000</v>
      </c>
      <c r="G8" s="36">
        <v>40000</v>
      </c>
      <c r="H8" s="36">
        <v>40000</v>
      </c>
      <c r="I8" s="36"/>
      <c r="J8" s="32"/>
      <c r="K8" s="32"/>
      <c r="L8" s="36"/>
      <c r="M8" s="36"/>
      <c r="N8" s="36"/>
      <c r="O8" s="36"/>
      <c r="P8" s="36"/>
      <c r="Q8" s="36"/>
    </row>
    <row r="9" ht="20.25" customHeight="1" spans="1:17">
      <c r="A9" s="21"/>
      <c r="B9" s="21" t="s">
        <v>416</v>
      </c>
      <c r="C9" s="21" t="str">
        <f>"C23120301"&amp;"  "&amp;"车辆维修和保养服务"</f>
        <v>C23120301  车辆维修和保养服务</v>
      </c>
      <c r="D9" s="37" t="s">
        <v>417</v>
      </c>
      <c r="E9" s="24">
        <v>10</v>
      </c>
      <c r="F9" s="36">
        <v>15000</v>
      </c>
      <c r="G9" s="36">
        <v>15000</v>
      </c>
      <c r="H9" s="32">
        <v>15000</v>
      </c>
      <c r="I9" s="32"/>
      <c r="J9" s="32"/>
      <c r="K9" s="32"/>
      <c r="L9" s="36"/>
      <c r="M9" s="36"/>
      <c r="N9" s="36"/>
      <c r="O9" s="36"/>
      <c r="P9" s="36"/>
      <c r="Q9" s="36"/>
    </row>
    <row r="10" ht="20.25" customHeight="1" spans="1:17">
      <c r="A10" s="21"/>
      <c r="B10" s="21" t="s">
        <v>418</v>
      </c>
      <c r="C10" s="21" t="str">
        <f>"C23120302"&amp;"  "&amp;"车辆加油、添加燃料服务"</f>
        <v>C23120302  车辆加油、添加燃料服务</v>
      </c>
      <c r="D10" s="37" t="s">
        <v>417</v>
      </c>
      <c r="E10" s="24">
        <v>10</v>
      </c>
      <c r="F10" s="36">
        <v>15000</v>
      </c>
      <c r="G10" s="36">
        <v>15000</v>
      </c>
      <c r="H10" s="32">
        <v>15000</v>
      </c>
      <c r="I10" s="32"/>
      <c r="J10" s="32"/>
      <c r="K10" s="32"/>
      <c r="L10" s="36"/>
      <c r="M10" s="36"/>
      <c r="N10" s="36"/>
      <c r="O10" s="36"/>
      <c r="P10" s="36"/>
      <c r="Q10" s="36"/>
    </row>
    <row r="11" ht="20.25" customHeight="1" spans="1:17">
      <c r="A11" s="21"/>
      <c r="B11" s="21" t="s">
        <v>419</v>
      </c>
      <c r="C11" s="21" t="str">
        <f>"C1804010201"&amp;"  "&amp;"机动车保险服务"</f>
        <v>C1804010201  机动车保险服务</v>
      </c>
      <c r="D11" s="37" t="s">
        <v>417</v>
      </c>
      <c r="E11" s="24">
        <v>4</v>
      </c>
      <c r="F11" s="36">
        <v>10000</v>
      </c>
      <c r="G11" s="36">
        <v>10000</v>
      </c>
      <c r="H11" s="32">
        <v>10000</v>
      </c>
      <c r="I11" s="32"/>
      <c r="J11" s="32"/>
      <c r="K11" s="32"/>
      <c r="L11" s="36"/>
      <c r="M11" s="36"/>
      <c r="N11" s="36"/>
      <c r="O11" s="36"/>
      <c r="P11" s="36"/>
      <c r="Q11" s="36"/>
    </row>
    <row r="12" ht="20.25" customHeight="1" spans="1:17">
      <c r="A12" s="35" t="s">
        <v>292</v>
      </c>
      <c r="B12" s="21"/>
      <c r="C12" s="21"/>
      <c r="D12" s="21"/>
      <c r="E12" s="21"/>
      <c r="F12" s="36">
        <v>645550</v>
      </c>
      <c r="G12" s="36">
        <v>645550</v>
      </c>
      <c r="H12" s="36"/>
      <c r="I12" s="36"/>
      <c r="J12" s="32"/>
      <c r="K12" s="32"/>
      <c r="L12" s="36">
        <v>645550</v>
      </c>
      <c r="M12" s="36"/>
      <c r="N12" s="36"/>
      <c r="O12" s="36">
        <v>645550</v>
      </c>
      <c r="P12" s="36"/>
      <c r="Q12" s="36"/>
    </row>
    <row r="13" ht="20.25" customHeight="1" spans="1:17">
      <c r="A13" s="21"/>
      <c r="B13" s="21" t="s">
        <v>420</v>
      </c>
      <c r="C13" s="21" t="str">
        <f>"A02010108"&amp;"  "&amp;"便携式计算机"</f>
        <v>A02010108  便携式计算机</v>
      </c>
      <c r="D13" s="37" t="s">
        <v>421</v>
      </c>
      <c r="E13" s="24">
        <v>5</v>
      </c>
      <c r="F13" s="36">
        <v>45000</v>
      </c>
      <c r="G13" s="36">
        <v>45000</v>
      </c>
      <c r="H13" s="32"/>
      <c r="I13" s="32"/>
      <c r="J13" s="32"/>
      <c r="K13" s="32"/>
      <c r="L13" s="36">
        <v>45000</v>
      </c>
      <c r="M13" s="36"/>
      <c r="N13" s="36"/>
      <c r="O13" s="36">
        <v>45000</v>
      </c>
      <c r="P13" s="36"/>
      <c r="Q13" s="36"/>
    </row>
    <row r="14" ht="20.25" customHeight="1" spans="1:17">
      <c r="A14" s="21"/>
      <c r="B14" s="21" t="s">
        <v>416</v>
      </c>
      <c r="C14" s="21" t="str">
        <f>"C23120301"&amp;"  "&amp;"车辆维修和保养服务"</f>
        <v>C23120301  车辆维修和保养服务</v>
      </c>
      <c r="D14" s="37" t="s">
        <v>417</v>
      </c>
      <c r="E14" s="24">
        <v>20</v>
      </c>
      <c r="F14" s="36">
        <v>50000</v>
      </c>
      <c r="G14" s="36">
        <v>50000</v>
      </c>
      <c r="H14" s="32"/>
      <c r="I14" s="32"/>
      <c r="J14" s="32"/>
      <c r="K14" s="32"/>
      <c r="L14" s="36">
        <v>50000</v>
      </c>
      <c r="M14" s="36"/>
      <c r="N14" s="36"/>
      <c r="O14" s="36">
        <v>50000</v>
      </c>
      <c r="P14" s="36"/>
      <c r="Q14" s="36"/>
    </row>
    <row r="15" ht="20.25" customHeight="1" spans="1:17">
      <c r="A15" s="21"/>
      <c r="B15" s="21" t="s">
        <v>422</v>
      </c>
      <c r="C15" s="21" t="str">
        <f>"C21040001"&amp;"  "&amp;"物业管理服务"</f>
        <v>C21040001  物业管理服务</v>
      </c>
      <c r="D15" s="37" t="s">
        <v>423</v>
      </c>
      <c r="E15" s="24">
        <v>1</v>
      </c>
      <c r="F15" s="36">
        <v>300000</v>
      </c>
      <c r="G15" s="36">
        <v>300000</v>
      </c>
      <c r="H15" s="32"/>
      <c r="I15" s="32"/>
      <c r="J15" s="32"/>
      <c r="K15" s="32"/>
      <c r="L15" s="36">
        <v>300000</v>
      </c>
      <c r="M15" s="36"/>
      <c r="N15" s="36"/>
      <c r="O15" s="36">
        <v>300000</v>
      </c>
      <c r="P15" s="36"/>
      <c r="Q15" s="36"/>
    </row>
    <row r="16" ht="20.25" customHeight="1" spans="1:17">
      <c r="A16" s="21"/>
      <c r="B16" s="21" t="s">
        <v>418</v>
      </c>
      <c r="C16" s="21" t="str">
        <f>"C23120302"&amp;"  "&amp;"车辆加油、添加燃料服务"</f>
        <v>C23120302  车辆加油、添加燃料服务</v>
      </c>
      <c r="D16" s="37" t="s">
        <v>417</v>
      </c>
      <c r="E16" s="24">
        <v>20</v>
      </c>
      <c r="F16" s="36">
        <v>50000</v>
      </c>
      <c r="G16" s="36">
        <v>50000</v>
      </c>
      <c r="H16" s="32"/>
      <c r="I16" s="32"/>
      <c r="J16" s="32"/>
      <c r="K16" s="32"/>
      <c r="L16" s="36">
        <v>50000</v>
      </c>
      <c r="M16" s="36"/>
      <c r="N16" s="36"/>
      <c r="O16" s="36">
        <v>50000</v>
      </c>
      <c r="P16" s="36"/>
      <c r="Q16" s="36"/>
    </row>
    <row r="17" ht="20.25" customHeight="1" spans="1:17">
      <c r="A17" s="21"/>
      <c r="B17" s="21" t="s">
        <v>424</v>
      </c>
      <c r="C17" s="21" t="str">
        <f>"A05040101"&amp;"  "&amp;"复印纸"</f>
        <v>A05040101  复印纸</v>
      </c>
      <c r="D17" s="37" t="s">
        <v>425</v>
      </c>
      <c r="E17" s="24">
        <v>70</v>
      </c>
      <c r="F17" s="36">
        <v>11550</v>
      </c>
      <c r="G17" s="36">
        <v>11550</v>
      </c>
      <c r="H17" s="32"/>
      <c r="I17" s="32"/>
      <c r="J17" s="32"/>
      <c r="K17" s="32"/>
      <c r="L17" s="36">
        <v>11550</v>
      </c>
      <c r="M17" s="36"/>
      <c r="N17" s="36"/>
      <c r="O17" s="36">
        <v>11550</v>
      </c>
      <c r="P17" s="36"/>
      <c r="Q17" s="36"/>
    </row>
    <row r="18" ht="20.25" customHeight="1" spans="1:17">
      <c r="A18" s="21"/>
      <c r="B18" s="21" t="s">
        <v>426</v>
      </c>
      <c r="C18" s="21" t="str">
        <f>"A02020400"&amp;"  "&amp;"多功能一体机"</f>
        <v>A02020400  多功能一体机</v>
      </c>
      <c r="D18" s="37" t="s">
        <v>421</v>
      </c>
      <c r="E18" s="24">
        <v>4</v>
      </c>
      <c r="F18" s="36">
        <v>12000</v>
      </c>
      <c r="G18" s="36">
        <v>12000</v>
      </c>
      <c r="H18" s="32"/>
      <c r="I18" s="32"/>
      <c r="J18" s="32"/>
      <c r="K18" s="32"/>
      <c r="L18" s="36">
        <v>12000</v>
      </c>
      <c r="M18" s="36"/>
      <c r="N18" s="36"/>
      <c r="O18" s="36">
        <v>12000</v>
      </c>
      <c r="P18" s="36"/>
      <c r="Q18" s="36"/>
    </row>
    <row r="19" ht="20.25" customHeight="1" spans="1:17">
      <c r="A19" s="21"/>
      <c r="B19" s="21" t="s">
        <v>419</v>
      </c>
      <c r="C19" s="21" t="str">
        <f>"C1804010201"&amp;"  "&amp;"机动车保险服务"</f>
        <v>C1804010201  机动车保险服务</v>
      </c>
      <c r="D19" s="37" t="s">
        <v>417</v>
      </c>
      <c r="E19" s="24">
        <v>10</v>
      </c>
      <c r="F19" s="36">
        <v>20000</v>
      </c>
      <c r="G19" s="36">
        <v>20000</v>
      </c>
      <c r="H19" s="32"/>
      <c r="I19" s="32"/>
      <c r="J19" s="32"/>
      <c r="K19" s="32"/>
      <c r="L19" s="36">
        <v>20000</v>
      </c>
      <c r="M19" s="36"/>
      <c r="N19" s="36"/>
      <c r="O19" s="36">
        <v>20000</v>
      </c>
      <c r="P19" s="36"/>
      <c r="Q19" s="36"/>
    </row>
    <row r="20" ht="20.25" customHeight="1" spans="1:17">
      <c r="A20" s="21"/>
      <c r="B20" s="21" t="s">
        <v>427</v>
      </c>
      <c r="C20" s="21" t="str">
        <f>"A02021301"&amp;"  "&amp;"碎纸机"</f>
        <v>A02021301  碎纸机</v>
      </c>
      <c r="D20" s="37" t="s">
        <v>421</v>
      </c>
      <c r="E20" s="24">
        <v>2</v>
      </c>
      <c r="F20" s="36">
        <v>2000</v>
      </c>
      <c r="G20" s="36">
        <v>2000</v>
      </c>
      <c r="H20" s="32"/>
      <c r="I20" s="32"/>
      <c r="J20" s="32"/>
      <c r="K20" s="32"/>
      <c r="L20" s="36">
        <v>2000</v>
      </c>
      <c r="M20" s="36"/>
      <c r="N20" s="36"/>
      <c r="O20" s="36">
        <v>2000</v>
      </c>
      <c r="P20" s="36"/>
      <c r="Q20" s="36"/>
    </row>
    <row r="21" ht="20.25" customHeight="1" spans="1:17">
      <c r="A21" s="21"/>
      <c r="B21" s="21" t="s">
        <v>428</v>
      </c>
      <c r="C21" s="21" t="str">
        <f>"A02020200"&amp;"  "&amp;"投影仪"</f>
        <v>A02020200  投影仪</v>
      </c>
      <c r="D21" s="37" t="s">
        <v>421</v>
      </c>
      <c r="E21" s="24">
        <v>1</v>
      </c>
      <c r="F21" s="36">
        <v>15000</v>
      </c>
      <c r="G21" s="36">
        <v>15000</v>
      </c>
      <c r="H21" s="32"/>
      <c r="I21" s="32"/>
      <c r="J21" s="32"/>
      <c r="K21" s="32"/>
      <c r="L21" s="36">
        <v>15000</v>
      </c>
      <c r="M21" s="36"/>
      <c r="N21" s="36"/>
      <c r="O21" s="36">
        <v>15000</v>
      </c>
      <c r="P21" s="36"/>
      <c r="Q21" s="36"/>
    </row>
    <row r="22" ht="20.25" customHeight="1" spans="1:17">
      <c r="A22" s="21"/>
      <c r="B22" s="21" t="s">
        <v>429</v>
      </c>
      <c r="C22" s="21" t="str">
        <f>"A02010105"&amp;"  "&amp;"台式计算机"</f>
        <v>A02010105  台式计算机</v>
      </c>
      <c r="D22" s="37" t="s">
        <v>421</v>
      </c>
      <c r="E22" s="24">
        <v>15</v>
      </c>
      <c r="F22" s="36">
        <v>90000</v>
      </c>
      <c r="G22" s="36">
        <v>90000</v>
      </c>
      <c r="H22" s="32"/>
      <c r="I22" s="32"/>
      <c r="J22" s="32"/>
      <c r="K22" s="32"/>
      <c r="L22" s="36">
        <v>90000</v>
      </c>
      <c r="M22" s="36"/>
      <c r="N22" s="36"/>
      <c r="O22" s="36">
        <v>90000</v>
      </c>
      <c r="P22" s="36"/>
      <c r="Q22" s="36"/>
    </row>
    <row r="23" ht="20.25" customHeight="1" spans="1:17">
      <c r="A23" s="21"/>
      <c r="B23" s="21" t="s">
        <v>430</v>
      </c>
      <c r="C23" s="21" t="str">
        <f>"A05010000"&amp;"  "&amp;"家具"</f>
        <v>A05010000  家具</v>
      </c>
      <c r="D23" s="37" t="s">
        <v>431</v>
      </c>
      <c r="E23" s="24">
        <v>25</v>
      </c>
      <c r="F23" s="36">
        <v>50000</v>
      </c>
      <c r="G23" s="36">
        <v>50000</v>
      </c>
      <c r="H23" s="32"/>
      <c r="I23" s="32"/>
      <c r="J23" s="32"/>
      <c r="K23" s="32"/>
      <c r="L23" s="36">
        <v>50000</v>
      </c>
      <c r="M23" s="36"/>
      <c r="N23" s="36"/>
      <c r="O23" s="36">
        <v>50000</v>
      </c>
      <c r="P23" s="36"/>
      <c r="Q23" s="36"/>
    </row>
    <row r="24" ht="20.25" customHeight="1" spans="1:17">
      <c r="A24" s="24" t="s">
        <v>32</v>
      </c>
      <c r="B24" s="24"/>
      <c r="C24" s="24"/>
      <c r="D24" s="37"/>
      <c r="E24" s="37"/>
      <c r="F24" s="36">
        <v>685550</v>
      </c>
      <c r="G24" s="36">
        <v>685550</v>
      </c>
      <c r="H24" s="36">
        <v>40000</v>
      </c>
      <c r="I24" s="36"/>
      <c r="J24" s="36"/>
      <c r="K24" s="36"/>
      <c r="L24" s="36">
        <v>645550</v>
      </c>
      <c r="M24" s="36"/>
      <c r="N24" s="36"/>
      <c r="O24" s="36">
        <v>645550</v>
      </c>
      <c r="P24" s="36"/>
      <c r="Q24" s="36"/>
    </row>
  </sheetData>
  <mergeCells count="17">
    <mergeCell ref="A1:M1"/>
    <mergeCell ref="A2:Q2"/>
    <mergeCell ref="A3:M3"/>
    <mergeCell ref="G4:Q4"/>
    <mergeCell ref="L5:Q5"/>
    <mergeCell ref="A24:E2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1" sqref="A1:I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 t="s">
        <v>432</v>
      </c>
    </row>
    <row r="2" ht="45" customHeight="1" spans="1:14">
      <c r="A2" s="29" t="s">
        <v>433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0.25" customHeight="1" spans="1:14">
      <c r="A3" s="18" t="str">
        <f>"单位名称："&amp;"全部"</f>
        <v>单位名称：全部</v>
      </c>
      <c r="B3" s="18"/>
      <c r="C3" s="18"/>
      <c r="D3" s="18"/>
      <c r="E3" s="18"/>
      <c r="F3" s="18"/>
      <c r="G3" s="18"/>
      <c r="H3" s="18"/>
      <c r="I3" s="23"/>
      <c r="J3" s="23"/>
      <c r="K3" s="23"/>
      <c r="L3" s="23"/>
      <c r="M3" s="23"/>
      <c r="N3" s="23" t="s">
        <v>29</v>
      </c>
    </row>
    <row r="4" ht="27.15" customHeight="1" spans="1:14">
      <c r="A4" s="30" t="s">
        <v>406</v>
      </c>
      <c r="B4" s="30" t="s">
        <v>434</v>
      </c>
      <c r="C4" s="30" t="s">
        <v>435</v>
      </c>
      <c r="D4" s="30" t="s">
        <v>180</v>
      </c>
      <c r="E4" s="30"/>
      <c r="F4" s="30"/>
      <c r="G4" s="30"/>
      <c r="H4" s="30"/>
      <c r="I4" s="30"/>
      <c r="J4" s="30"/>
      <c r="K4" s="30"/>
      <c r="L4" s="30"/>
      <c r="M4" s="30"/>
      <c r="N4" s="30"/>
    </row>
    <row r="5" ht="23.4" customHeight="1" spans="1:14">
      <c r="A5" s="30" t="s">
        <v>412</v>
      </c>
      <c r="B5" s="30"/>
      <c r="C5" s="30" t="s">
        <v>436</v>
      </c>
      <c r="D5" s="30" t="s">
        <v>32</v>
      </c>
      <c r="E5" s="30" t="s">
        <v>35</v>
      </c>
      <c r="F5" s="30" t="s">
        <v>413</v>
      </c>
      <c r="G5" s="30" t="s">
        <v>414</v>
      </c>
      <c r="H5" s="30" t="s">
        <v>38</v>
      </c>
      <c r="I5" s="30" t="s">
        <v>415</v>
      </c>
      <c r="J5" s="30"/>
      <c r="K5" s="30"/>
      <c r="L5" s="30"/>
      <c r="M5" s="30"/>
      <c r="N5" s="30"/>
    </row>
    <row r="6" ht="28.65" customHeight="1" spans="1:14">
      <c r="A6" s="30"/>
      <c r="B6" s="30"/>
      <c r="C6" s="30"/>
      <c r="D6" s="30"/>
      <c r="E6" s="30" t="s">
        <v>34</v>
      </c>
      <c r="F6" s="30"/>
      <c r="G6" s="30"/>
      <c r="H6" s="30"/>
      <c r="I6" s="30" t="s">
        <v>34</v>
      </c>
      <c r="J6" s="30" t="s">
        <v>41</v>
      </c>
      <c r="K6" s="30" t="s">
        <v>42</v>
      </c>
      <c r="L6" s="33" t="s">
        <v>43</v>
      </c>
      <c r="M6" s="33" t="s">
        <v>44</v>
      </c>
      <c r="N6" s="33" t="s">
        <v>45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1" t="s">
        <v>292</v>
      </c>
      <c r="B8" s="21"/>
      <c r="C8" s="21"/>
      <c r="D8" s="32">
        <v>300000</v>
      </c>
      <c r="E8" s="32"/>
      <c r="F8" s="32"/>
      <c r="G8" s="32"/>
      <c r="H8" s="32"/>
      <c r="I8" s="32">
        <v>300000</v>
      </c>
      <c r="J8" s="32"/>
      <c r="K8" s="32"/>
      <c r="L8" s="32">
        <v>300000</v>
      </c>
      <c r="M8" s="32"/>
      <c r="N8" s="32"/>
    </row>
    <row r="9" ht="20.25" customHeight="1" spans="1:14">
      <c r="A9" s="21"/>
      <c r="B9" s="21" t="s">
        <v>422</v>
      </c>
      <c r="C9" s="21" t="s">
        <v>437</v>
      </c>
      <c r="D9" s="32">
        <v>300000</v>
      </c>
      <c r="E9" s="32"/>
      <c r="F9" s="32"/>
      <c r="G9" s="32"/>
      <c r="H9" s="32"/>
      <c r="I9" s="32">
        <v>300000</v>
      </c>
      <c r="J9" s="32"/>
      <c r="K9" s="32"/>
      <c r="L9" s="32">
        <v>300000</v>
      </c>
      <c r="M9" s="32"/>
      <c r="N9" s="32"/>
    </row>
    <row r="10" ht="20.25" customHeight="1" spans="1:14">
      <c r="A10" s="24" t="s">
        <v>32</v>
      </c>
      <c r="B10" s="24"/>
      <c r="C10" s="24"/>
      <c r="D10" s="32">
        <v>300000</v>
      </c>
      <c r="E10" s="32"/>
      <c r="F10" s="32"/>
      <c r="G10" s="32"/>
      <c r="H10" s="32"/>
      <c r="I10" s="32">
        <v>300000</v>
      </c>
      <c r="J10" s="32"/>
      <c r="K10" s="32"/>
      <c r="L10" s="32">
        <v>300000</v>
      </c>
      <c r="M10" s="32"/>
      <c r="N10" s="32"/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A9" sqref="A9"/>
    </sheetView>
  </sheetViews>
  <sheetFormatPr defaultColWidth="8.85" defaultRowHeight="15" customHeight="1"/>
  <cols>
    <col min="1" max="1" width="37.1416666666667" customWidth="1"/>
    <col min="2" max="10" width="17.1416666666667" customWidth="1"/>
  </cols>
  <sheetData>
    <row r="1" ht="24.15" customHeight="1" spans="1:10">
      <c r="A1" s="18"/>
      <c r="B1" s="18"/>
      <c r="C1" s="18"/>
      <c r="D1" s="18"/>
      <c r="E1" s="18"/>
      <c r="F1" s="18"/>
      <c r="G1" s="18"/>
      <c r="H1" s="18"/>
      <c r="I1" s="18"/>
      <c r="J1" s="23" t="s">
        <v>438</v>
      </c>
    </row>
    <row r="2" ht="45.15" customHeight="1" spans="1:10">
      <c r="A2" s="25" t="s">
        <v>439</v>
      </c>
      <c r="B2" s="25"/>
      <c r="C2" s="25"/>
      <c r="D2" s="25"/>
      <c r="E2" s="25"/>
      <c r="F2" s="25"/>
      <c r="G2" s="25"/>
      <c r="H2" s="25"/>
      <c r="I2" s="25"/>
      <c r="J2" s="25"/>
    </row>
    <row r="3" ht="18.75" customHeight="1" spans="1:10">
      <c r="A3" s="18" t="str">
        <f>"单位名称："&amp;"全部"</f>
        <v>单位名称：全部</v>
      </c>
      <c r="B3" s="18"/>
      <c r="C3" s="18"/>
      <c r="D3" s="18"/>
      <c r="E3" s="18"/>
      <c r="F3" s="18"/>
      <c r="G3" s="18"/>
      <c r="H3" s="18"/>
      <c r="I3" s="18"/>
      <c r="J3" s="23" t="s">
        <v>29</v>
      </c>
    </row>
    <row r="4" ht="22.5" customHeight="1" spans="1:10">
      <c r="A4" s="28" t="s">
        <v>440</v>
      </c>
      <c r="B4" s="28" t="s">
        <v>180</v>
      </c>
      <c r="C4" s="28"/>
      <c r="D4" s="28"/>
      <c r="E4" s="28" t="s">
        <v>441</v>
      </c>
      <c r="F4" s="28"/>
      <c r="G4" s="28"/>
      <c r="H4" s="28"/>
      <c r="I4" s="28"/>
      <c r="J4" s="28"/>
    </row>
    <row r="5" ht="22.5" customHeight="1" spans="1:10">
      <c r="A5" s="28"/>
      <c r="B5" s="28" t="s">
        <v>32</v>
      </c>
      <c r="C5" s="28" t="s">
        <v>35</v>
      </c>
      <c r="D5" s="28" t="s">
        <v>413</v>
      </c>
      <c r="E5" s="28" t="s">
        <v>442</v>
      </c>
      <c r="F5" s="28" t="s">
        <v>443</v>
      </c>
      <c r="G5" s="28" t="s">
        <v>444</v>
      </c>
      <c r="H5" s="28" t="s">
        <v>445</v>
      </c>
      <c r="I5" s="28" t="s">
        <v>446</v>
      </c>
      <c r="J5" s="28" t="s">
        <v>447</v>
      </c>
    </row>
    <row r="6" ht="18.75" customHeight="1" spans="1:10">
      <c r="A6" s="21"/>
      <c r="B6" s="21"/>
      <c r="C6" s="21"/>
      <c r="D6" s="21"/>
      <c r="E6" s="21"/>
      <c r="F6" s="21"/>
      <c r="G6" s="21"/>
      <c r="H6" s="21"/>
      <c r="I6" s="21"/>
      <c r="J6" s="21"/>
    </row>
    <row r="7" ht="18.75" customHeight="1" spans="1:10">
      <c r="A7" s="21"/>
      <c r="B7" s="21"/>
      <c r="C7" s="21"/>
      <c r="D7" s="21"/>
      <c r="E7" s="21"/>
      <c r="F7" s="21"/>
      <c r="G7" s="21"/>
      <c r="H7" s="21"/>
      <c r="I7" s="21"/>
      <c r="J7" s="21"/>
    </row>
    <row r="8" ht="18.75" customHeight="1" spans="1:10">
      <c r="A8" s="24" t="s">
        <v>32</v>
      </c>
      <c r="B8" s="21"/>
      <c r="C8" s="21"/>
      <c r="D8" s="21"/>
      <c r="E8" s="21"/>
      <c r="F8" s="21"/>
      <c r="G8" s="21"/>
      <c r="H8" s="21"/>
      <c r="I8" s="21"/>
      <c r="J8" s="21"/>
    </row>
    <row r="9" customHeight="1" spans="1:1">
      <c r="A9" t="s">
        <v>448</v>
      </c>
    </row>
  </sheetData>
  <mergeCells count="5">
    <mergeCell ref="A2:J2"/>
    <mergeCell ref="A3:C3"/>
    <mergeCell ref="B4:D4"/>
    <mergeCell ref="E4:J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23" t="s">
        <v>449</v>
      </c>
    </row>
    <row r="2" ht="52.05" customHeight="1" spans="1:10">
      <c r="A2" s="25" t="s">
        <v>450</v>
      </c>
      <c r="B2" s="26"/>
      <c r="C2" s="26"/>
      <c r="D2" s="26"/>
      <c r="E2" s="26"/>
      <c r="F2" s="26"/>
      <c r="G2" s="26"/>
      <c r="H2" s="26"/>
      <c r="I2" s="26"/>
      <c r="J2" s="26"/>
    </row>
    <row r="3" ht="21.3" customHeight="1" spans="1:10">
      <c r="A3" s="18" t="str">
        <f>"单位名称："&amp;"全部"</f>
        <v>单位名称：全部</v>
      </c>
      <c r="B3" s="18"/>
      <c r="C3" s="18"/>
      <c r="D3" s="27"/>
      <c r="E3" s="27"/>
      <c r="F3" s="27"/>
      <c r="G3" s="27"/>
      <c r="H3" s="27"/>
      <c r="I3" s="27"/>
      <c r="J3" s="27"/>
    </row>
    <row r="4" ht="27.15" customHeight="1" spans="1:10">
      <c r="A4" s="20" t="s">
        <v>301</v>
      </c>
      <c r="B4" s="20" t="s">
        <v>302</v>
      </c>
      <c r="C4" s="20" t="s">
        <v>303</v>
      </c>
      <c r="D4" s="20" t="s">
        <v>304</v>
      </c>
      <c r="E4" s="20" t="s">
        <v>305</v>
      </c>
      <c r="F4" s="20" t="s">
        <v>306</v>
      </c>
      <c r="G4" s="20" t="s">
        <v>307</v>
      </c>
      <c r="H4" s="20" t="s">
        <v>308</v>
      </c>
      <c r="I4" s="20" t="s">
        <v>309</v>
      </c>
      <c r="J4" s="20" t="s">
        <v>310</v>
      </c>
    </row>
    <row r="5" ht="18.75" customHeight="1" spans="1:10">
      <c r="A5" s="20" t="s">
        <v>46</v>
      </c>
      <c r="B5" s="20" t="s">
        <v>47</v>
      </c>
      <c r="C5" s="20" t="s">
        <v>48</v>
      </c>
      <c r="D5" s="20" t="s">
        <v>49</v>
      </c>
      <c r="E5" s="20" t="s">
        <v>50</v>
      </c>
      <c r="F5" s="20" t="s">
        <v>51</v>
      </c>
      <c r="G5" s="20" t="s">
        <v>52</v>
      </c>
      <c r="H5" s="20" t="s">
        <v>53</v>
      </c>
      <c r="I5" s="20" t="s">
        <v>54</v>
      </c>
      <c r="J5" s="20" t="s">
        <v>71</v>
      </c>
    </row>
    <row r="6" ht="18.75" customHeight="1" spans="1:10">
      <c r="A6" s="21"/>
      <c r="B6" s="21"/>
      <c r="C6" s="21"/>
      <c r="D6" s="21"/>
      <c r="E6" s="21"/>
      <c r="F6" s="21"/>
      <c r="G6" s="21"/>
      <c r="H6" s="21"/>
      <c r="I6" s="21"/>
      <c r="J6" s="21"/>
    </row>
    <row r="7" ht="18.75" customHeight="1" spans="1:10">
      <c r="A7" s="21"/>
      <c r="B7" s="21"/>
      <c r="C7" s="21"/>
      <c r="D7" s="21"/>
      <c r="E7" s="21"/>
      <c r="F7" s="21"/>
      <c r="G7" s="21"/>
      <c r="H7" s="21"/>
      <c r="I7" s="21"/>
      <c r="J7" s="21"/>
    </row>
    <row r="8" customHeight="1" spans="1:1">
      <c r="A8" t="s">
        <v>448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21"/>
  <sheetViews>
    <sheetView showZeros="0" workbookViewId="0">
      <selection activeCell="A1" sqref="A1"/>
    </sheetView>
  </sheetViews>
  <sheetFormatPr defaultColWidth="8.85" defaultRowHeight="15" customHeight="1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23" t="s">
        <v>451</v>
      </c>
    </row>
    <row r="2" ht="41.4" customHeight="1" spans="1:8">
      <c r="A2" s="19" t="s">
        <v>452</v>
      </c>
      <c r="B2" s="19"/>
      <c r="C2" s="19"/>
      <c r="D2" s="19"/>
      <c r="E2" s="19"/>
      <c r="F2" s="19"/>
      <c r="G2" s="19"/>
      <c r="H2" s="19"/>
    </row>
    <row r="3" ht="18.75" customHeight="1" spans="1:8">
      <c r="A3" s="18" t="str">
        <f>"单位名称："&amp;"全部"</f>
        <v>单位名称：全部</v>
      </c>
      <c r="B3" s="18"/>
      <c r="C3" s="18"/>
      <c r="D3" s="18"/>
      <c r="E3" s="18"/>
      <c r="F3" s="18"/>
      <c r="G3" s="18"/>
      <c r="H3" s="18"/>
    </row>
    <row r="4" ht="18.75" customHeight="1" spans="1:8">
      <c r="A4" s="20" t="s">
        <v>173</v>
      </c>
      <c r="B4" s="20" t="s">
        <v>453</v>
      </c>
      <c r="C4" s="20" t="s">
        <v>454</v>
      </c>
      <c r="D4" s="20" t="s">
        <v>455</v>
      </c>
      <c r="E4" s="20" t="s">
        <v>409</v>
      </c>
      <c r="F4" s="20" t="s">
        <v>456</v>
      </c>
      <c r="G4" s="20"/>
      <c r="H4" s="20"/>
    </row>
    <row r="5" ht="18.75" customHeight="1" spans="1:8">
      <c r="A5" s="20"/>
      <c r="B5" s="20"/>
      <c r="C5" s="20"/>
      <c r="D5" s="20"/>
      <c r="E5" s="20"/>
      <c r="F5" s="20" t="s">
        <v>410</v>
      </c>
      <c r="G5" s="20" t="s">
        <v>457</v>
      </c>
      <c r="H5" s="20" t="s">
        <v>458</v>
      </c>
    </row>
    <row r="6" ht="18.75" customHeight="1" spans="1:8">
      <c r="A6" s="20" t="s">
        <v>46</v>
      </c>
      <c r="B6" s="20" t="s">
        <v>47</v>
      </c>
      <c r="C6" s="20" t="s">
        <v>48</v>
      </c>
      <c r="D6" s="20" t="s">
        <v>49</v>
      </c>
      <c r="E6" s="20" t="s">
        <v>50</v>
      </c>
      <c r="F6" s="20" t="s">
        <v>51</v>
      </c>
      <c r="G6" s="20" t="s">
        <v>52</v>
      </c>
      <c r="H6" s="20" t="s">
        <v>53</v>
      </c>
    </row>
    <row r="7" ht="18.75" customHeight="1" spans="1:8">
      <c r="A7" s="21" t="s">
        <v>56</v>
      </c>
      <c r="B7" s="21"/>
      <c r="C7" s="21"/>
      <c r="D7" s="21"/>
      <c r="E7" s="24"/>
      <c r="F7" s="24"/>
      <c r="G7" s="17">
        <v>91600</v>
      </c>
      <c r="H7" s="17">
        <v>373000</v>
      </c>
    </row>
    <row r="8" ht="18.75" customHeight="1" spans="1:8">
      <c r="A8" s="22" t="s">
        <v>56</v>
      </c>
      <c r="B8" s="21" t="s">
        <v>459</v>
      </c>
      <c r="C8" s="21" t="s">
        <v>460</v>
      </c>
      <c r="D8" s="21" t="s">
        <v>461</v>
      </c>
      <c r="E8" s="24" t="s">
        <v>421</v>
      </c>
      <c r="F8" s="24">
        <v>2</v>
      </c>
      <c r="G8" s="17">
        <v>40000</v>
      </c>
      <c r="H8" s="17">
        <v>80000</v>
      </c>
    </row>
    <row r="9" ht="18.75" customHeight="1" spans="1:8">
      <c r="A9" s="22" t="s">
        <v>56</v>
      </c>
      <c r="B9" s="21" t="s">
        <v>459</v>
      </c>
      <c r="C9" s="21" t="s">
        <v>462</v>
      </c>
      <c r="D9" s="21" t="s">
        <v>429</v>
      </c>
      <c r="E9" s="24" t="s">
        <v>421</v>
      </c>
      <c r="F9" s="24">
        <v>10</v>
      </c>
      <c r="G9" s="17">
        <v>6000</v>
      </c>
      <c r="H9" s="17">
        <v>60000</v>
      </c>
    </row>
    <row r="10" ht="18.75" customHeight="1" spans="1:8">
      <c r="A10" s="22" t="s">
        <v>56</v>
      </c>
      <c r="B10" s="21" t="s">
        <v>459</v>
      </c>
      <c r="C10" s="21" t="s">
        <v>463</v>
      </c>
      <c r="D10" s="21" t="s">
        <v>464</v>
      </c>
      <c r="E10" s="24" t="s">
        <v>421</v>
      </c>
      <c r="F10" s="24">
        <v>2</v>
      </c>
      <c r="G10" s="17">
        <v>4000</v>
      </c>
      <c r="H10" s="17">
        <v>8000</v>
      </c>
    </row>
    <row r="11" ht="18.75" customHeight="1" spans="1:8">
      <c r="A11" s="22" t="s">
        <v>56</v>
      </c>
      <c r="B11" s="21" t="s">
        <v>465</v>
      </c>
      <c r="C11" s="21" t="s">
        <v>466</v>
      </c>
      <c r="D11" s="21" t="s">
        <v>467</v>
      </c>
      <c r="E11" s="24" t="s">
        <v>316</v>
      </c>
      <c r="F11" s="24">
        <v>10</v>
      </c>
      <c r="G11" s="17">
        <v>500</v>
      </c>
      <c r="H11" s="17">
        <v>5000</v>
      </c>
    </row>
    <row r="12" ht="18.75" customHeight="1" spans="1:8">
      <c r="A12" s="22" t="s">
        <v>56</v>
      </c>
      <c r="B12" s="21" t="s">
        <v>465</v>
      </c>
      <c r="C12" s="21" t="s">
        <v>468</v>
      </c>
      <c r="D12" s="21" t="s">
        <v>469</v>
      </c>
      <c r="E12" s="24" t="s">
        <v>316</v>
      </c>
      <c r="F12" s="24">
        <v>10</v>
      </c>
      <c r="G12" s="17">
        <v>1500</v>
      </c>
      <c r="H12" s="17">
        <v>15000</v>
      </c>
    </row>
    <row r="13" ht="18.75" customHeight="1" spans="1:8">
      <c r="A13" s="22" t="s">
        <v>56</v>
      </c>
      <c r="B13" s="21" t="s">
        <v>459</v>
      </c>
      <c r="C13" s="21" t="s">
        <v>462</v>
      </c>
      <c r="D13" s="21" t="s">
        <v>429</v>
      </c>
      <c r="E13" s="24" t="s">
        <v>421</v>
      </c>
      <c r="F13" s="24">
        <v>15</v>
      </c>
      <c r="G13" s="17">
        <v>6000</v>
      </c>
      <c r="H13" s="17">
        <v>90000</v>
      </c>
    </row>
    <row r="14" ht="18.75" customHeight="1" spans="1:8">
      <c r="A14" s="22" t="s">
        <v>56</v>
      </c>
      <c r="B14" s="21" t="s">
        <v>465</v>
      </c>
      <c r="C14" s="21" t="s">
        <v>470</v>
      </c>
      <c r="D14" s="21" t="s">
        <v>471</v>
      </c>
      <c r="E14" s="24" t="s">
        <v>316</v>
      </c>
      <c r="F14" s="24">
        <v>19</v>
      </c>
      <c r="G14" s="17">
        <v>800</v>
      </c>
      <c r="H14" s="17">
        <v>15200</v>
      </c>
    </row>
    <row r="15" ht="18.75" customHeight="1" spans="1:8">
      <c r="A15" s="22" t="s">
        <v>56</v>
      </c>
      <c r="B15" s="21" t="s">
        <v>465</v>
      </c>
      <c r="C15" s="21" t="s">
        <v>472</v>
      </c>
      <c r="D15" s="21" t="s">
        <v>473</v>
      </c>
      <c r="E15" s="24" t="s">
        <v>316</v>
      </c>
      <c r="F15" s="24">
        <v>6</v>
      </c>
      <c r="G15" s="17">
        <v>800</v>
      </c>
      <c r="H15" s="17">
        <v>4800</v>
      </c>
    </row>
    <row r="16" ht="18.75" customHeight="1" spans="1:8">
      <c r="A16" s="22" t="s">
        <v>56</v>
      </c>
      <c r="B16" s="21" t="s">
        <v>459</v>
      </c>
      <c r="C16" s="21" t="s">
        <v>474</v>
      </c>
      <c r="D16" s="21" t="s">
        <v>475</v>
      </c>
      <c r="E16" s="24" t="s">
        <v>421</v>
      </c>
      <c r="F16" s="24">
        <v>4</v>
      </c>
      <c r="G16" s="17">
        <v>7000</v>
      </c>
      <c r="H16" s="17">
        <v>28000</v>
      </c>
    </row>
    <row r="17" ht="18.75" customHeight="1" spans="1:8">
      <c r="A17" s="22" t="s">
        <v>56</v>
      </c>
      <c r="B17" s="21" t="s">
        <v>459</v>
      </c>
      <c r="C17" s="21" t="s">
        <v>476</v>
      </c>
      <c r="D17" s="21" t="s">
        <v>420</v>
      </c>
      <c r="E17" s="24" t="s">
        <v>421</v>
      </c>
      <c r="F17" s="24">
        <v>5</v>
      </c>
      <c r="G17" s="17">
        <v>9000</v>
      </c>
      <c r="H17" s="17">
        <v>45000</v>
      </c>
    </row>
    <row r="18" ht="18.75" customHeight="1" spans="1:8">
      <c r="A18" s="22" t="s">
        <v>56</v>
      </c>
      <c r="B18" s="21" t="s">
        <v>459</v>
      </c>
      <c r="C18" s="21" t="s">
        <v>476</v>
      </c>
      <c r="D18" s="21" t="s">
        <v>420</v>
      </c>
      <c r="E18" s="24" t="s">
        <v>421</v>
      </c>
      <c r="F18" s="24">
        <v>1</v>
      </c>
      <c r="G18" s="17">
        <v>9000</v>
      </c>
      <c r="H18" s="17">
        <v>9000</v>
      </c>
    </row>
    <row r="19" ht="18.75" customHeight="1" spans="1:8">
      <c r="A19" s="22" t="s">
        <v>56</v>
      </c>
      <c r="B19" s="21" t="s">
        <v>459</v>
      </c>
      <c r="C19" s="21" t="s">
        <v>477</v>
      </c>
      <c r="D19" s="21" t="s">
        <v>478</v>
      </c>
      <c r="E19" s="24" t="s">
        <v>421</v>
      </c>
      <c r="F19" s="24">
        <v>2</v>
      </c>
      <c r="G19" s="17">
        <v>5000</v>
      </c>
      <c r="H19" s="17">
        <v>10000</v>
      </c>
    </row>
    <row r="20" ht="18.75" customHeight="1" spans="1:8">
      <c r="A20" s="22" t="s">
        <v>56</v>
      </c>
      <c r="B20" s="21" t="s">
        <v>459</v>
      </c>
      <c r="C20" s="21" t="s">
        <v>479</v>
      </c>
      <c r="D20" s="21" t="s">
        <v>427</v>
      </c>
      <c r="E20" s="24" t="s">
        <v>421</v>
      </c>
      <c r="F20" s="24">
        <v>2</v>
      </c>
      <c r="G20" s="17">
        <v>1000</v>
      </c>
      <c r="H20" s="17">
        <v>2000</v>
      </c>
    </row>
    <row r="21" ht="18.75" customHeight="1" spans="1:8">
      <c r="A21" s="22" t="s">
        <v>56</v>
      </c>
      <c r="B21" s="21" t="s">
        <v>459</v>
      </c>
      <c r="C21" s="21" t="s">
        <v>479</v>
      </c>
      <c r="D21" s="21" t="s">
        <v>427</v>
      </c>
      <c r="E21" s="24" t="s">
        <v>421</v>
      </c>
      <c r="F21" s="24">
        <v>1</v>
      </c>
      <c r="G21" s="17">
        <v>1000</v>
      </c>
      <c r="H21" s="17">
        <v>1000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9" sqref="A19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9"/>
      <c r="I1" s="9"/>
      <c r="J1" s="9"/>
      <c r="K1" s="9" t="s">
        <v>480</v>
      </c>
    </row>
    <row r="2" ht="45" customHeight="1" spans="1:11">
      <c r="A2" s="2" t="s">
        <v>481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75" customHeight="1" spans="1:11">
      <c r="A3" s="3" t="str">
        <f>"单位名称："&amp;"全部"</f>
        <v>单位名称：全部</v>
      </c>
      <c r="B3" s="3"/>
      <c r="C3" s="3"/>
      <c r="D3" s="3"/>
      <c r="E3" s="3"/>
      <c r="F3" s="3"/>
      <c r="G3" s="3"/>
      <c r="H3" s="10"/>
      <c r="I3" s="10"/>
      <c r="J3" s="10"/>
      <c r="K3" s="10" t="s">
        <v>29</v>
      </c>
    </row>
    <row r="4" ht="18.75" customHeight="1" spans="1:11">
      <c r="A4" s="12" t="s">
        <v>278</v>
      </c>
      <c r="B4" s="12" t="s">
        <v>175</v>
      </c>
      <c r="C4" s="12" t="s">
        <v>279</v>
      </c>
      <c r="D4" s="12" t="s">
        <v>176</v>
      </c>
      <c r="E4" s="12" t="s">
        <v>177</v>
      </c>
      <c r="F4" s="12" t="s">
        <v>280</v>
      </c>
      <c r="G4" s="12" t="s">
        <v>179</v>
      </c>
      <c r="H4" s="12" t="s">
        <v>32</v>
      </c>
      <c r="I4" s="12" t="s">
        <v>482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7"/>
      <c r="I8" s="17"/>
      <c r="J8" s="17"/>
      <c r="K8" s="17"/>
    </row>
    <row r="9" ht="20.25" customHeight="1" spans="1:11">
      <c r="A9" s="14"/>
      <c r="B9" s="15"/>
      <c r="C9" s="14"/>
      <c r="D9" s="14"/>
      <c r="E9" s="14"/>
      <c r="F9" s="14"/>
      <c r="G9" s="14"/>
      <c r="H9" s="17"/>
      <c r="I9" s="17"/>
      <c r="J9" s="17"/>
      <c r="K9" s="17"/>
    </row>
    <row r="10" ht="20.25" customHeight="1" spans="1:11">
      <c r="A10" s="16" t="s">
        <v>32</v>
      </c>
      <c r="B10" s="16"/>
      <c r="C10" s="16"/>
      <c r="D10" s="16"/>
      <c r="E10" s="16"/>
      <c r="F10" s="16"/>
      <c r="G10" s="16"/>
      <c r="H10" s="17"/>
      <c r="I10" s="17"/>
      <c r="J10" s="17"/>
      <c r="K10" s="17"/>
    </row>
    <row r="11" customHeight="1" spans="1:1">
      <c r="A11" t="s">
        <v>483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9"/>
      <c r="F1" s="9"/>
      <c r="G1" s="9" t="s">
        <v>484</v>
      </c>
    </row>
    <row r="2" ht="45" customHeight="1" spans="1:7">
      <c r="A2" s="2" t="s">
        <v>485</v>
      </c>
      <c r="B2" s="2"/>
      <c r="C2" s="2"/>
      <c r="D2" s="2"/>
      <c r="E2" s="2"/>
      <c r="F2" s="2"/>
      <c r="G2" s="2"/>
    </row>
    <row r="3" ht="24.15" customHeight="1" spans="1:7">
      <c r="A3" s="3" t="str">
        <f>"单位名称："&amp;"全部"</f>
        <v>单位名称：全部</v>
      </c>
      <c r="B3" s="3"/>
      <c r="C3" s="3"/>
      <c r="D3" s="3"/>
      <c r="E3" s="10"/>
      <c r="F3" s="10"/>
      <c r="G3" s="10" t="s">
        <v>29</v>
      </c>
    </row>
    <row r="4" ht="18.75" customHeight="1" spans="1:7">
      <c r="A4" s="4" t="s">
        <v>279</v>
      </c>
      <c r="B4" s="4" t="s">
        <v>278</v>
      </c>
      <c r="C4" s="4" t="s">
        <v>175</v>
      </c>
      <c r="D4" s="4" t="s">
        <v>486</v>
      </c>
      <c r="E4" s="4" t="s">
        <v>35</v>
      </c>
      <c r="F4" s="4"/>
      <c r="G4" s="4"/>
    </row>
    <row r="5" ht="18.75" customHeight="1" spans="1:7">
      <c r="A5" s="4"/>
      <c r="B5" s="4"/>
      <c r="C5" s="4"/>
      <c r="D5" s="4"/>
      <c r="E5" s="4">
        <v>2026</v>
      </c>
      <c r="F5" s="4">
        <v>2027</v>
      </c>
      <c r="G5" s="4">
        <v>2028</v>
      </c>
    </row>
    <row r="6" ht="22.65" customHeight="1" spans="1:7">
      <c r="A6" s="4"/>
      <c r="B6" s="4"/>
      <c r="C6" s="4"/>
      <c r="D6" s="4"/>
      <c r="E6" s="4"/>
      <c r="F6" s="4"/>
      <c r="G6" s="4"/>
    </row>
    <row r="7" ht="18.75" customHeight="1" spans="1:7">
      <c r="A7" s="5" t="s">
        <v>46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</row>
    <row r="8" ht="20.25" customHeight="1" spans="1:7">
      <c r="A8" s="6" t="s">
        <v>56</v>
      </c>
      <c r="B8" s="6" t="s">
        <v>284</v>
      </c>
      <c r="C8" s="7" t="s">
        <v>283</v>
      </c>
      <c r="D8" s="6" t="s">
        <v>487</v>
      </c>
      <c r="E8" s="11">
        <v>220000</v>
      </c>
      <c r="F8" s="11"/>
      <c r="G8" s="11"/>
    </row>
    <row r="9" ht="20.25" customHeight="1" spans="1:7">
      <c r="A9" s="6" t="s">
        <v>56</v>
      </c>
      <c r="B9" s="6" t="s">
        <v>284</v>
      </c>
      <c r="C9" s="7" t="s">
        <v>288</v>
      </c>
      <c r="D9" s="6" t="s">
        <v>487</v>
      </c>
      <c r="E9" s="11">
        <v>350000</v>
      </c>
      <c r="F9" s="11"/>
      <c r="G9" s="11"/>
    </row>
    <row r="10" ht="20.25" customHeight="1" spans="1:7">
      <c r="A10" s="6" t="s">
        <v>56</v>
      </c>
      <c r="B10" s="6" t="s">
        <v>284</v>
      </c>
      <c r="C10" s="7" t="s">
        <v>290</v>
      </c>
      <c r="D10" s="6" t="s">
        <v>487</v>
      </c>
      <c r="E10" s="11">
        <v>1910000</v>
      </c>
      <c r="F10" s="11"/>
      <c r="G10" s="11"/>
    </row>
    <row r="11" ht="20.25" customHeight="1" spans="1:7">
      <c r="A11" s="6" t="s">
        <v>56</v>
      </c>
      <c r="B11" s="6" t="s">
        <v>295</v>
      </c>
      <c r="C11" s="7" t="s">
        <v>297</v>
      </c>
      <c r="D11" s="6" t="s">
        <v>487</v>
      </c>
      <c r="E11" s="11">
        <v>403000</v>
      </c>
      <c r="F11" s="11"/>
      <c r="G11" s="11"/>
    </row>
    <row r="12" ht="20.25" customHeight="1" spans="1:7">
      <c r="A12" s="8" t="s">
        <v>32</v>
      </c>
      <c r="B12" s="8"/>
      <c r="C12" s="8"/>
      <c r="D12" s="8"/>
      <c r="E12" s="11">
        <v>2883000</v>
      </c>
      <c r="F12" s="11"/>
      <c r="G12" s="11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opLeftCell="A4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9"/>
      <c r="J1" s="9"/>
      <c r="K1" s="9"/>
      <c r="L1" s="9"/>
      <c r="M1" s="9"/>
      <c r="N1" s="9"/>
      <c r="O1" s="9"/>
      <c r="P1" s="9"/>
      <c r="Q1" s="9"/>
      <c r="R1" s="9"/>
      <c r="S1" s="9" t="s">
        <v>27</v>
      </c>
    </row>
    <row r="2" ht="37.5" customHeight="1" spans="1:19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8.75" customHeight="1" spans="1:19">
      <c r="A3" s="3" t="str">
        <f>"单位名称："&amp;"全部"</f>
        <v>单位名称：全部</v>
      </c>
      <c r="B3" s="3"/>
      <c r="C3" s="3"/>
      <c r="D3" s="3"/>
      <c r="E3" s="51"/>
      <c r="F3" s="51"/>
      <c r="G3" s="51"/>
      <c r="H3" s="51"/>
      <c r="I3" s="10"/>
      <c r="J3" s="10"/>
      <c r="K3" s="10"/>
      <c r="L3" s="10"/>
      <c r="M3" s="10"/>
      <c r="N3" s="10"/>
      <c r="O3" s="10"/>
      <c r="P3" s="10"/>
      <c r="Q3" s="10"/>
      <c r="R3" s="10"/>
      <c r="S3" s="10" t="s">
        <v>29</v>
      </c>
    </row>
    <row r="4" ht="18.75" customHeight="1" spans="1:19">
      <c r="A4" s="12" t="s">
        <v>30</v>
      </c>
      <c r="B4" s="68" t="s">
        <v>31</v>
      </c>
      <c r="C4" s="68" t="s">
        <v>32</v>
      </c>
      <c r="D4" s="68" t="s">
        <v>33</v>
      </c>
      <c r="E4" s="68"/>
      <c r="F4" s="68"/>
      <c r="G4" s="68"/>
      <c r="H4" s="68"/>
      <c r="I4" s="68"/>
      <c r="J4" s="71"/>
      <c r="K4" s="71"/>
      <c r="L4" s="71"/>
      <c r="M4" s="71"/>
      <c r="N4" s="71"/>
      <c r="O4" s="68" t="s">
        <v>20</v>
      </c>
      <c r="P4" s="68"/>
      <c r="Q4" s="68"/>
      <c r="R4" s="68"/>
      <c r="S4" s="68"/>
    </row>
    <row r="5" ht="18.75" customHeight="1" spans="1:19">
      <c r="A5" s="12"/>
      <c r="B5" s="68"/>
      <c r="C5" s="68"/>
      <c r="D5" s="69" t="s">
        <v>34</v>
      </c>
      <c r="E5" s="69" t="s">
        <v>35</v>
      </c>
      <c r="F5" s="69" t="s">
        <v>36</v>
      </c>
      <c r="G5" s="69" t="s">
        <v>37</v>
      </c>
      <c r="H5" s="69" t="s">
        <v>38</v>
      </c>
      <c r="I5" s="72" t="s">
        <v>39</v>
      </c>
      <c r="J5" s="73"/>
      <c r="K5" s="73"/>
      <c r="L5" s="73"/>
      <c r="M5" s="73"/>
      <c r="N5" s="73"/>
      <c r="O5" s="72" t="s">
        <v>34</v>
      </c>
      <c r="P5" s="72" t="s">
        <v>35</v>
      </c>
      <c r="Q5" s="72" t="s">
        <v>36</v>
      </c>
      <c r="R5" s="72" t="s">
        <v>37</v>
      </c>
      <c r="S5" s="69" t="s">
        <v>40</v>
      </c>
    </row>
    <row r="6" ht="18.75" customHeight="1" spans="1:19">
      <c r="A6" s="12"/>
      <c r="B6" s="68"/>
      <c r="C6" s="68"/>
      <c r="D6" s="69"/>
      <c r="E6" s="69"/>
      <c r="F6" s="69"/>
      <c r="G6" s="69"/>
      <c r="H6" s="69"/>
      <c r="I6" s="72" t="s">
        <v>34</v>
      </c>
      <c r="J6" s="72" t="s">
        <v>41</v>
      </c>
      <c r="K6" s="72" t="s">
        <v>42</v>
      </c>
      <c r="L6" s="72" t="s">
        <v>43</v>
      </c>
      <c r="M6" s="72" t="s">
        <v>44</v>
      </c>
      <c r="N6" s="72" t="s">
        <v>45</v>
      </c>
      <c r="O6" s="72"/>
      <c r="P6" s="72"/>
      <c r="Q6" s="72"/>
      <c r="R6" s="72"/>
      <c r="S6" s="69"/>
    </row>
    <row r="7" ht="18.75" customHeight="1" spans="1:19">
      <c r="A7" s="70" t="s">
        <v>46</v>
      </c>
      <c r="B7" s="13" t="s">
        <v>47</v>
      </c>
      <c r="C7" s="13" t="s">
        <v>48</v>
      </c>
      <c r="D7" s="13" t="s">
        <v>49</v>
      </c>
      <c r="E7" s="70" t="s">
        <v>50</v>
      </c>
      <c r="F7" s="13" t="s">
        <v>51</v>
      </c>
      <c r="G7" s="13" t="s">
        <v>52</v>
      </c>
      <c r="H7" s="70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7">
        <v>51109352.57</v>
      </c>
      <c r="D8" s="17">
        <v>28203751.76</v>
      </c>
      <c r="E8" s="17">
        <v>28196251.76</v>
      </c>
      <c r="F8" s="17">
        <v>7500</v>
      </c>
      <c r="G8" s="17"/>
      <c r="H8" s="17"/>
      <c r="I8" s="17">
        <v>22905600.81</v>
      </c>
      <c r="J8" s="17"/>
      <c r="K8" s="17"/>
      <c r="L8" s="17">
        <v>22905600.81</v>
      </c>
      <c r="M8" s="17"/>
      <c r="N8" s="17"/>
      <c r="O8" s="17"/>
      <c r="P8" s="17"/>
      <c r="Q8" s="17"/>
      <c r="R8" s="17"/>
      <c r="S8" s="17"/>
    </row>
    <row r="9" ht="20.25" customHeight="1" spans="1:19">
      <c r="A9" s="43" t="s">
        <v>57</v>
      </c>
      <c r="B9" s="43" t="s">
        <v>56</v>
      </c>
      <c r="C9" s="17">
        <v>51109352.57</v>
      </c>
      <c r="D9" s="17">
        <v>28203751.76</v>
      </c>
      <c r="E9" s="17">
        <v>28196251.76</v>
      </c>
      <c r="F9" s="17">
        <v>7500</v>
      </c>
      <c r="G9" s="17"/>
      <c r="H9" s="17"/>
      <c r="I9" s="17">
        <v>22905600.81</v>
      </c>
      <c r="J9" s="17"/>
      <c r="K9" s="17"/>
      <c r="L9" s="17">
        <v>22905600.81</v>
      </c>
      <c r="M9" s="17"/>
      <c r="N9" s="17"/>
      <c r="O9" s="21"/>
      <c r="P9" s="21"/>
      <c r="Q9" s="21"/>
      <c r="R9" s="21"/>
      <c r="S9" s="21"/>
    </row>
    <row r="10" ht="20.25" customHeight="1" spans="1:19">
      <c r="A10" s="45" t="s">
        <v>32</v>
      </c>
      <c r="B10" s="45"/>
      <c r="C10" s="17">
        <v>51109352.57</v>
      </c>
      <c r="D10" s="17">
        <v>28203751.76</v>
      </c>
      <c r="E10" s="17">
        <v>28196251.76</v>
      </c>
      <c r="F10" s="17">
        <v>7500</v>
      </c>
      <c r="G10" s="17"/>
      <c r="H10" s="17"/>
      <c r="I10" s="17">
        <v>22905600.81</v>
      </c>
      <c r="J10" s="17"/>
      <c r="K10" s="17"/>
      <c r="L10" s="17">
        <v>22905600.81</v>
      </c>
      <c r="M10" s="17"/>
      <c r="N10" s="17"/>
      <c r="O10" s="17"/>
      <c r="P10" s="17"/>
      <c r="Q10" s="17"/>
      <c r="R10" s="17"/>
      <c r="S10" s="17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4"/>
  <sheetViews>
    <sheetView showZeros="0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9"/>
      <c r="K1" s="9"/>
      <c r="L1" s="9"/>
      <c r="M1" s="9"/>
      <c r="N1" s="9"/>
      <c r="O1" s="9" t="s">
        <v>58</v>
      </c>
    </row>
    <row r="2" ht="37.5" customHeight="1" spans="1:15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52"/>
      <c r="L2" s="52"/>
      <c r="M2" s="52"/>
      <c r="N2" s="52"/>
      <c r="O2" s="52"/>
    </row>
    <row r="3" ht="18.75" customHeight="1" spans="1:15">
      <c r="A3" s="40" t="str">
        <f>"单位名称："&amp;"全部"</f>
        <v>单位名称：全部</v>
      </c>
      <c r="B3" s="40"/>
      <c r="C3" s="40"/>
      <c r="D3" s="40"/>
      <c r="E3" s="40"/>
      <c r="F3" s="40"/>
      <c r="G3" s="40"/>
      <c r="H3" s="40"/>
      <c r="I3" s="40"/>
      <c r="J3" s="9"/>
      <c r="K3" s="9"/>
      <c r="L3" s="9"/>
      <c r="M3" s="9"/>
      <c r="N3" s="9"/>
      <c r="O3" s="9" t="s">
        <v>29</v>
      </c>
    </row>
    <row r="4" ht="18.75" customHeight="1" spans="1:15">
      <c r="A4" s="12" t="s">
        <v>60</v>
      </c>
      <c r="B4" s="12" t="s">
        <v>61</v>
      </c>
      <c r="C4" s="42" t="s">
        <v>32</v>
      </c>
      <c r="D4" s="42" t="s">
        <v>35</v>
      </c>
      <c r="E4" s="42"/>
      <c r="F4" s="42"/>
      <c r="G4" s="12" t="s">
        <v>36</v>
      </c>
      <c r="H4" s="42" t="s">
        <v>37</v>
      </c>
      <c r="I4" s="12" t="s">
        <v>62</v>
      </c>
      <c r="J4" s="42" t="s">
        <v>63</v>
      </c>
      <c r="K4" s="42"/>
      <c r="L4" s="42"/>
      <c r="M4" s="42"/>
      <c r="N4" s="42"/>
      <c r="O4" s="42"/>
    </row>
    <row r="5" ht="18.75" customHeight="1" spans="1:15">
      <c r="A5" s="12"/>
      <c r="B5" s="12"/>
      <c r="C5" s="42"/>
      <c r="D5" s="42" t="s">
        <v>34</v>
      </c>
      <c r="E5" s="42" t="s">
        <v>64</v>
      </c>
      <c r="F5" s="42" t="s">
        <v>65</v>
      </c>
      <c r="G5" s="12"/>
      <c r="H5" s="42"/>
      <c r="I5" s="12"/>
      <c r="J5" s="42" t="s">
        <v>34</v>
      </c>
      <c r="K5" s="42" t="s">
        <v>66</v>
      </c>
      <c r="L5" s="13" t="s">
        <v>67</v>
      </c>
      <c r="M5" s="13" t="s">
        <v>68</v>
      </c>
      <c r="N5" s="13" t="s">
        <v>69</v>
      </c>
      <c r="O5" s="13" t="s">
        <v>70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72</v>
      </c>
      <c r="B7" s="15" t="s">
        <v>73</v>
      </c>
      <c r="C7" s="17">
        <v>39447668.66</v>
      </c>
      <c r="D7" s="17">
        <v>16542067.85</v>
      </c>
      <c r="E7" s="17">
        <v>14062067.85</v>
      </c>
      <c r="F7" s="17">
        <v>2480000</v>
      </c>
      <c r="G7" s="17"/>
      <c r="H7" s="17"/>
      <c r="I7" s="17"/>
      <c r="J7" s="17">
        <v>22905600.81</v>
      </c>
      <c r="K7" s="17"/>
      <c r="L7" s="17"/>
      <c r="M7" s="17">
        <v>22905600.81</v>
      </c>
      <c r="N7" s="17"/>
      <c r="O7" s="17"/>
    </row>
    <row r="8" ht="20.25" customHeight="1" spans="1:15">
      <c r="A8" s="43" t="s">
        <v>74</v>
      </c>
      <c r="B8" s="43" t="s">
        <v>75</v>
      </c>
      <c r="C8" s="17">
        <v>36967668.66</v>
      </c>
      <c r="D8" s="17">
        <v>14062067.85</v>
      </c>
      <c r="E8" s="17">
        <v>14062067.85</v>
      </c>
      <c r="F8" s="17"/>
      <c r="G8" s="17"/>
      <c r="H8" s="17"/>
      <c r="I8" s="17"/>
      <c r="J8" s="17">
        <v>22905600.81</v>
      </c>
      <c r="K8" s="17"/>
      <c r="L8" s="17"/>
      <c r="M8" s="17">
        <v>22905600.81</v>
      </c>
      <c r="N8" s="17"/>
      <c r="O8" s="17"/>
    </row>
    <row r="9" ht="20.25" customHeight="1" spans="1:15">
      <c r="A9" s="44" t="s">
        <v>76</v>
      </c>
      <c r="B9" s="44" t="s">
        <v>77</v>
      </c>
      <c r="C9" s="17">
        <v>28784262.02</v>
      </c>
      <c r="D9" s="17">
        <v>5878661.21</v>
      </c>
      <c r="E9" s="17">
        <v>5878661.21</v>
      </c>
      <c r="F9" s="17"/>
      <c r="G9" s="17"/>
      <c r="H9" s="17"/>
      <c r="I9" s="17"/>
      <c r="J9" s="17">
        <v>22905600.81</v>
      </c>
      <c r="K9" s="17"/>
      <c r="L9" s="17"/>
      <c r="M9" s="17">
        <v>22905600.81</v>
      </c>
      <c r="N9" s="17"/>
      <c r="O9" s="17"/>
    </row>
    <row r="10" ht="20.25" customHeight="1" spans="1:15">
      <c r="A10" s="44" t="s">
        <v>78</v>
      </c>
      <c r="B10" s="44" t="s">
        <v>79</v>
      </c>
      <c r="C10" s="17">
        <v>39000</v>
      </c>
      <c r="D10" s="17">
        <v>39000</v>
      </c>
      <c r="E10" s="17">
        <v>39000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44" t="s">
        <v>80</v>
      </c>
      <c r="B11" s="44" t="s">
        <v>81</v>
      </c>
      <c r="C11" s="17">
        <v>8144406.64</v>
      </c>
      <c r="D11" s="17">
        <v>8144406.64</v>
      </c>
      <c r="E11" s="17">
        <v>8144406.64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ht="20.25" customHeight="1" spans="1:15">
      <c r="A12" s="43" t="s">
        <v>82</v>
      </c>
      <c r="B12" s="43" t="s">
        <v>83</v>
      </c>
      <c r="C12" s="17">
        <v>2480000</v>
      </c>
      <c r="D12" s="17">
        <v>2480000</v>
      </c>
      <c r="E12" s="17"/>
      <c r="F12" s="17">
        <v>2480000</v>
      </c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1" spans="1:15">
      <c r="A13" s="44" t="s">
        <v>84</v>
      </c>
      <c r="B13" s="44" t="s">
        <v>83</v>
      </c>
      <c r="C13" s="17">
        <v>2480000</v>
      </c>
      <c r="D13" s="17">
        <v>2480000</v>
      </c>
      <c r="E13" s="17"/>
      <c r="F13" s="17">
        <v>2480000</v>
      </c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1" spans="1:15">
      <c r="A14" s="15" t="s">
        <v>85</v>
      </c>
      <c r="B14" s="15" t="s">
        <v>86</v>
      </c>
      <c r="C14" s="17">
        <v>1781316.8</v>
      </c>
      <c r="D14" s="17">
        <v>1781316.8</v>
      </c>
      <c r="E14" s="17">
        <v>1781316.8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ht="20.25" customHeight="1" spans="1:15">
      <c r="A15" s="43" t="s">
        <v>87</v>
      </c>
      <c r="B15" s="43" t="s">
        <v>88</v>
      </c>
      <c r="C15" s="17">
        <v>1697028.8</v>
      </c>
      <c r="D15" s="17">
        <v>1697028.8</v>
      </c>
      <c r="E15" s="17">
        <v>1697028.8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44" t="s">
        <v>89</v>
      </c>
      <c r="B16" s="44" t="s">
        <v>90</v>
      </c>
      <c r="C16" s="17">
        <v>78000</v>
      </c>
      <c r="D16" s="17">
        <v>78000</v>
      </c>
      <c r="E16" s="17">
        <v>78000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44" t="s">
        <v>91</v>
      </c>
      <c r="B17" s="44" t="s">
        <v>92</v>
      </c>
      <c r="C17" s="17">
        <v>62400</v>
      </c>
      <c r="D17" s="17">
        <v>62400</v>
      </c>
      <c r="E17" s="17">
        <v>62400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44" t="s">
        <v>93</v>
      </c>
      <c r="B18" s="44" t="s">
        <v>94</v>
      </c>
      <c r="C18" s="17">
        <v>1556628.8</v>
      </c>
      <c r="D18" s="17">
        <v>1556628.8</v>
      </c>
      <c r="E18" s="17">
        <v>1556628.8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43" t="s">
        <v>95</v>
      </c>
      <c r="B19" s="43" t="s">
        <v>96</v>
      </c>
      <c r="C19" s="17">
        <v>84288</v>
      </c>
      <c r="D19" s="17">
        <v>84288</v>
      </c>
      <c r="E19" s="17">
        <v>84288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44" t="s">
        <v>97</v>
      </c>
      <c r="B20" s="44" t="s">
        <v>98</v>
      </c>
      <c r="C20" s="17">
        <v>84288</v>
      </c>
      <c r="D20" s="17">
        <v>84288</v>
      </c>
      <c r="E20" s="17">
        <v>84288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15" t="s">
        <v>99</v>
      </c>
      <c r="B21" s="15" t="s">
        <v>100</v>
      </c>
      <c r="C21" s="17">
        <v>1463527.11</v>
      </c>
      <c r="D21" s="17">
        <v>1463527.11</v>
      </c>
      <c r="E21" s="17">
        <v>1463527.11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ht="20.25" customHeight="1" spans="1:15">
      <c r="A22" s="43" t="s">
        <v>101</v>
      </c>
      <c r="B22" s="43" t="s">
        <v>102</v>
      </c>
      <c r="C22" s="17">
        <v>127920</v>
      </c>
      <c r="D22" s="17">
        <v>127920</v>
      </c>
      <c r="E22" s="17">
        <v>127920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ht="20.25" customHeight="1" spans="1:15">
      <c r="A23" s="44" t="s">
        <v>103</v>
      </c>
      <c r="B23" s="44" t="s">
        <v>104</v>
      </c>
      <c r="C23" s="17">
        <v>127920</v>
      </c>
      <c r="D23" s="17">
        <v>127920</v>
      </c>
      <c r="E23" s="17">
        <v>127920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ht="20.25" customHeight="1" spans="1:15">
      <c r="A24" s="43" t="s">
        <v>105</v>
      </c>
      <c r="B24" s="43" t="s">
        <v>106</v>
      </c>
      <c r="C24" s="17">
        <v>1335607.11</v>
      </c>
      <c r="D24" s="17">
        <v>1335607.11</v>
      </c>
      <c r="E24" s="17">
        <v>1335607.11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ht="20.25" customHeight="1" spans="1:15">
      <c r="A25" s="44" t="s">
        <v>107</v>
      </c>
      <c r="B25" s="44" t="s">
        <v>108</v>
      </c>
      <c r="C25" s="17">
        <v>257315.94</v>
      </c>
      <c r="D25" s="17">
        <v>257315.94</v>
      </c>
      <c r="E25" s="17">
        <v>257315.94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ht="20.25" customHeight="1" spans="1:15">
      <c r="A26" s="44" t="s">
        <v>109</v>
      </c>
      <c r="B26" s="44" t="s">
        <v>110</v>
      </c>
      <c r="C26" s="17">
        <v>550185.25</v>
      </c>
      <c r="D26" s="17">
        <v>550185.25</v>
      </c>
      <c r="E26" s="17">
        <v>550185.25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ht="20.25" customHeight="1" spans="1:15">
      <c r="A27" s="44" t="s">
        <v>111</v>
      </c>
      <c r="B27" s="44" t="s">
        <v>112</v>
      </c>
      <c r="C27" s="17">
        <v>462955.13</v>
      </c>
      <c r="D27" s="17">
        <v>462955.13</v>
      </c>
      <c r="E27" s="17">
        <v>462955.13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ht="20.25" customHeight="1" spans="1:15">
      <c r="A28" s="44" t="s">
        <v>113</v>
      </c>
      <c r="B28" s="44" t="s">
        <v>114</v>
      </c>
      <c r="C28" s="17">
        <v>65150.79</v>
      </c>
      <c r="D28" s="17">
        <v>65150.79</v>
      </c>
      <c r="E28" s="17">
        <v>65150.79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ht="20.25" customHeight="1" spans="1:15">
      <c r="A29" s="15" t="s">
        <v>115</v>
      </c>
      <c r="B29" s="15" t="s">
        <v>116</v>
      </c>
      <c r="C29" s="17">
        <v>403000</v>
      </c>
      <c r="D29" s="17">
        <v>403000</v>
      </c>
      <c r="E29" s="17"/>
      <c r="F29" s="17">
        <v>403000</v>
      </c>
      <c r="G29" s="17"/>
      <c r="H29" s="17"/>
      <c r="I29" s="17"/>
      <c r="J29" s="17"/>
      <c r="K29" s="17"/>
      <c r="L29" s="17"/>
      <c r="M29" s="17"/>
      <c r="N29" s="17"/>
      <c r="O29" s="17"/>
    </row>
    <row r="30" ht="20.25" customHeight="1" spans="1:15">
      <c r="A30" s="43" t="s">
        <v>117</v>
      </c>
      <c r="B30" s="43" t="s">
        <v>118</v>
      </c>
      <c r="C30" s="17">
        <v>403000</v>
      </c>
      <c r="D30" s="17">
        <v>403000</v>
      </c>
      <c r="E30" s="17"/>
      <c r="F30" s="17">
        <v>403000</v>
      </c>
      <c r="G30" s="17"/>
      <c r="H30" s="17"/>
      <c r="I30" s="17"/>
      <c r="J30" s="17"/>
      <c r="K30" s="17"/>
      <c r="L30" s="17"/>
      <c r="M30" s="17"/>
      <c r="N30" s="17"/>
      <c r="O30" s="17"/>
    </row>
    <row r="31" ht="20.25" customHeight="1" spans="1:15">
      <c r="A31" s="44" t="s">
        <v>119</v>
      </c>
      <c r="B31" s="44" t="s">
        <v>120</v>
      </c>
      <c r="C31" s="17">
        <v>403000</v>
      </c>
      <c r="D31" s="17">
        <v>403000</v>
      </c>
      <c r="E31" s="17"/>
      <c r="F31" s="17">
        <v>403000</v>
      </c>
      <c r="G31" s="17"/>
      <c r="H31" s="17"/>
      <c r="I31" s="17"/>
      <c r="J31" s="17"/>
      <c r="K31" s="17"/>
      <c r="L31" s="17"/>
      <c r="M31" s="17"/>
      <c r="N31" s="17"/>
      <c r="O31" s="17"/>
    </row>
    <row r="32" ht="20.25" customHeight="1" spans="1:15">
      <c r="A32" s="15" t="s">
        <v>121</v>
      </c>
      <c r="B32" s="15" t="s">
        <v>122</v>
      </c>
      <c r="C32" s="17">
        <v>7500</v>
      </c>
      <c r="D32" s="17"/>
      <c r="E32" s="17"/>
      <c r="F32" s="17"/>
      <c r="G32" s="17">
        <v>7500</v>
      </c>
      <c r="H32" s="17"/>
      <c r="I32" s="17"/>
      <c r="J32" s="17"/>
      <c r="K32" s="17"/>
      <c r="L32" s="17"/>
      <c r="M32" s="17"/>
      <c r="N32" s="17"/>
      <c r="O32" s="17"/>
    </row>
    <row r="33" ht="20.25" customHeight="1" spans="1:15">
      <c r="A33" s="43" t="s">
        <v>123</v>
      </c>
      <c r="B33" s="43" t="s">
        <v>124</v>
      </c>
      <c r="C33" s="17">
        <v>7500</v>
      </c>
      <c r="D33" s="17"/>
      <c r="E33" s="17"/>
      <c r="F33" s="17"/>
      <c r="G33" s="17">
        <v>7500</v>
      </c>
      <c r="H33" s="17"/>
      <c r="I33" s="17"/>
      <c r="J33" s="17"/>
      <c r="K33" s="17"/>
      <c r="L33" s="17"/>
      <c r="M33" s="17"/>
      <c r="N33" s="17"/>
      <c r="O33" s="17"/>
    </row>
    <row r="34" ht="20.25" customHeight="1" spans="1:15">
      <c r="A34" s="44" t="s">
        <v>125</v>
      </c>
      <c r="B34" s="44" t="s">
        <v>126</v>
      </c>
      <c r="C34" s="17">
        <v>7500</v>
      </c>
      <c r="D34" s="17"/>
      <c r="E34" s="17"/>
      <c r="F34" s="17"/>
      <c r="G34" s="17">
        <v>7500</v>
      </c>
      <c r="H34" s="17"/>
      <c r="I34" s="17"/>
      <c r="J34" s="17"/>
      <c r="K34" s="17"/>
      <c r="L34" s="17"/>
      <c r="M34" s="17"/>
      <c r="N34" s="17"/>
      <c r="O34" s="17"/>
    </row>
    <row r="35" ht="20.25" customHeight="1" spans="1:15">
      <c r="A35" s="15" t="s">
        <v>127</v>
      </c>
      <c r="B35" s="15" t="s">
        <v>128</v>
      </c>
      <c r="C35" s="17">
        <v>6496392</v>
      </c>
      <c r="D35" s="17">
        <v>6496392</v>
      </c>
      <c r="E35" s="17">
        <v>6496392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ht="20.25" customHeight="1" spans="1:15">
      <c r="A36" s="43" t="s">
        <v>129</v>
      </c>
      <c r="B36" s="43" t="s">
        <v>130</v>
      </c>
      <c r="C36" s="17">
        <v>9600</v>
      </c>
      <c r="D36" s="17">
        <v>9600</v>
      </c>
      <c r="E36" s="17">
        <v>9600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ht="20.25" customHeight="1" spans="1:15">
      <c r="A37" s="44" t="s">
        <v>131</v>
      </c>
      <c r="B37" s="44" t="s">
        <v>132</v>
      </c>
      <c r="C37" s="17">
        <v>9600</v>
      </c>
      <c r="D37" s="17">
        <v>9600</v>
      </c>
      <c r="E37" s="17">
        <v>9600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ht="20.25" customHeight="1" spans="1:15">
      <c r="A38" s="43" t="s">
        <v>133</v>
      </c>
      <c r="B38" s="43" t="s">
        <v>134</v>
      </c>
      <c r="C38" s="17">
        <v>6486792</v>
      </c>
      <c r="D38" s="17">
        <v>6486792</v>
      </c>
      <c r="E38" s="17">
        <v>6486792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ht="20.25" customHeight="1" spans="1:15">
      <c r="A39" s="44" t="s">
        <v>135</v>
      </c>
      <c r="B39" s="44" t="s">
        <v>136</v>
      </c>
      <c r="C39" s="17">
        <v>6486792</v>
      </c>
      <c r="D39" s="17">
        <v>6486792</v>
      </c>
      <c r="E39" s="17">
        <v>6486792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ht="20.25" customHeight="1" spans="1:15">
      <c r="A40" s="15" t="s">
        <v>137</v>
      </c>
      <c r="B40" s="15" t="s">
        <v>138</v>
      </c>
      <c r="C40" s="17">
        <v>1509948</v>
      </c>
      <c r="D40" s="17">
        <v>1509948</v>
      </c>
      <c r="E40" s="17">
        <v>1509948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ht="20.25" customHeight="1" spans="1:15">
      <c r="A41" s="43" t="s">
        <v>139</v>
      </c>
      <c r="B41" s="43" t="s">
        <v>140</v>
      </c>
      <c r="C41" s="17">
        <v>1509948</v>
      </c>
      <c r="D41" s="17">
        <v>1509948</v>
      </c>
      <c r="E41" s="17">
        <v>1509948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ht="20.25" customHeight="1" spans="1:15">
      <c r="A42" s="44" t="s">
        <v>141</v>
      </c>
      <c r="B42" s="44" t="s">
        <v>142</v>
      </c>
      <c r="C42" s="17">
        <v>1370112</v>
      </c>
      <c r="D42" s="17">
        <v>1370112</v>
      </c>
      <c r="E42" s="17">
        <v>1370112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ht="20.25" customHeight="1" spans="1:15">
      <c r="A43" s="44" t="s">
        <v>143</v>
      </c>
      <c r="B43" s="44" t="s">
        <v>144</v>
      </c>
      <c r="C43" s="17">
        <v>139836</v>
      </c>
      <c r="D43" s="17">
        <v>139836</v>
      </c>
      <c r="E43" s="17">
        <v>139836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ht="20.25" customHeight="1" spans="1:15">
      <c r="A44" s="45" t="s">
        <v>145</v>
      </c>
      <c r="B44" s="45"/>
      <c r="C44" s="17">
        <v>51109352.57</v>
      </c>
      <c r="D44" s="17">
        <v>28196251.76</v>
      </c>
      <c r="E44" s="17">
        <v>25313251.76</v>
      </c>
      <c r="F44" s="17">
        <v>2883000</v>
      </c>
      <c r="G44" s="17">
        <v>7500</v>
      </c>
      <c r="H44" s="17"/>
      <c r="I44" s="17"/>
      <c r="J44" s="17">
        <v>22905600.81</v>
      </c>
      <c r="K44" s="17"/>
      <c r="L44" s="17"/>
      <c r="M44" s="17">
        <v>22905600.81</v>
      </c>
      <c r="N44" s="17"/>
      <c r="O44" s="17"/>
    </row>
  </sheetData>
  <mergeCells count="11">
    <mergeCell ref="A2:O2"/>
    <mergeCell ref="A3:I3"/>
    <mergeCell ref="D4:F4"/>
    <mergeCell ref="J4:O4"/>
    <mergeCell ref="A44:B4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opLeftCell="A4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10" t="s">
        <v>146</v>
      </c>
    </row>
    <row r="2" ht="45" customHeight="1" spans="1:4">
      <c r="A2" s="2" t="s">
        <v>147</v>
      </c>
      <c r="B2" s="2"/>
      <c r="C2" s="2"/>
      <c r="D2" s="2"/>
    </row>
    <row r="3" ht="18.75" customHeight="1" spans="1:4">
      <c r="A3" s="3" t="str">
        <f>"单位名称："&amp;"全部"</f>
        <v>单位名称：全部</v>
      </c>
      <c r="B3" s="3"/>
      <c r="C3" s="63"/>
      <c r="D3" s="10" t="s">
        <v>2</v>
      </c>
    </row>
    <row r="4" ht="22.5" customHeight="1" spans="1:4">
      <c r="A4" s="5" t="s">
        <v>3</v>
      </c>
      <c r="B4" s="5"/>
      <c r="C4" s="5" t="s">
        <v>4</v>
      </c>
      <c r="D4" s="5"/>
    </row>
    <row r="5" ht="18.75" customHeight="1" spans="1:4">
      <c r="A5" s="5" t="s">
        <v>5</v>
      </c>
      <c r="B5" s="5" t="s">
        <v>6</v>
      </c>
      <c r="C5" s="5" t="s">
        <v>148</v>
      </c>
      <c r="D5" s="5" t="s">
        <v>6</v>
      </c>
    </row>
    <row r="6" ht="18.75" customHeight="1" spans="1:4">
      <c r="A6" s="5"/>
      <c r="B6" s="5"/>
      <c r="C6" s="5"/>
      <c r="D6" s="5"/>
    </row>
    <row r="7" ht="22.5" customHeight="1" spans="1:4">
      <c r="A7" s="14" t="s">
        <v>149</v>
      </c>
      <c r="B7" s="17">
        <v>28203751.76</v>
      </c>
      <c r="C7" s="14" t="s">
        <v>150</v>
      </c>
      <c r="D7" s="17">
        <v>28203751.76</v>
      </c>
    </row>
    <row r="8" ht="22.5" customHeight="1" spans="1:4">
      <c r="A8" s="14" t="s">
        <v>151</v>
      </c>
      <c r="B8" s="17">
        <v>28196251.76</v>
      </c>
      <c r="C8" s="14" t="str">
        <f>"（"&amp;"一"&amp;"）"&amp;"一般公共服务支出"</f>
        <v>（一）一般公共服务支出</v>
      </c>
      <c r="D8" s="17">
        <v>16542067.85</v>
      </c>
    </row>
    <row r="9" ht="22.5" customHeight="1" spans="1:4">
      <c r="A9" s="14" t="s">
        <v>152</v>
      </c>
      <c r="B9" s="17">
        <v>7500</v>
      </c>
      <c r="C9" s="14" t="str">
        <f>"（"&amp;"二"&amp;"）"&amp;"社会保障和就业支出"</f>
        <v>（二）社会保障和就业支出</v>
      </c>
      <c r="D9" s="17">
        <v>1781316.8</v>
      </c>
    </row>
    <row r="10" ht="22.5" customHeight="1" spans="1:4">
      <c r="A10" s="14" t="s">
        <v>153</v>
      </c>
      <c r="B10" s="17"/>
      <c r="C10" s="14" t="str">
        <f>"（"&amp;"三"&amp;"）"&amp;"卫生健康支出"</f>
        <v>（三）卫生健康支出</v>
      </c>
      <c r="D10" s="17">
        <v>1463527.11</v>
      </c>
    </row>
    <row r="11" ht="22.5" customHeight="1" spans="1:4">
      <c r="A11" s="14" t="s">
        <v>154</v>
      </c>
      <c r="B11" s="17"/>
      <c r="C11" s="14" t="str">
        <f>"（"&amp;"四"&amp;"）"&amp;"节能环保支出"</f>
        <v>（四）节能环保支出</v>
      </c>
      <c r="D11" s="17">
        <v>403000</v>
      </c>
    </row>
    <row r="12" ht="22.5" customHeight="1" spans="1:4">
      <c r="A12" s="14" t="s">
        <v>151</v>
      </c>
      <c r="B12" s="17"/>
      <c r="C12" s="14" t="str">
        <f>"（"&amp;"五"&amp;"）"&amp;"城乡社区支出"</f>
        <v>（五）城乡社区支出</v>
      </c>
      <c r="D12" s="17">
        <v>7500</v>
      </c>
    </row>
    <row r="13" ht="22.5" customHeight="1" spans="1:4">
      <c r="A13" s="14" t="s">
        <v>152</v>
      </c>
      <c r="B13" s="17"/>
      <c r="C13" s="14" t="str">
        <f>"（"&amp;"六"&amp;"）"&amp;"农林水支出"</f>
        <v>（六）农林水支出</v>
      </c>
      <c r="D13" s="17">
        <v>6496392</v>
      </c>
    </row>
    <row r="14" ht="22.5" customHeight="1" spans="1:4">
      <c r="A14" s="14" t="s">
        <v>153</v>
      </c>
      <c r="B14" s="17"/>
      <c r="C14" s="14" t="str">
        <f>"（"&amp;"七"&amp;"）"&amp;"住房保障支出"</f>
        <v>（七）住房保障支出</v>
      </c>
      <c r="D14" s="17">
        <v>1509948</v>
      </c>
    </row>
    <row r="15" ht="22.5" customHeight="1" spans="1:4">
      <c r="A15" s="64"/>
      <c r="B15" s="17"/>
      <c r="C15" s="14" t="s">
        <v>155</v>
      </c>
      <c r="D15" s="17"/>
    </row>
    <row r="16" ht="22.5" customHeight="1" spans="1:4">
      <c r="A16" s="65" t="s">
        <v>156</v>
      </c>
      <c r="B16" s="66">
        <v>28203751.76</v>
      </c>
      <c r="C16" s="67" t="s">
        <v>157</v>
      </c>
      <c r="D16" s="66">
        <v>28203751.76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41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7" t="s">
        <v>158</v>
      </c>
    </row>
    <row r="2" ht="37.5" customHeight="1" spans="1:7">
      <c r="A2" s="2" t="s">
        <v>159</v>
      </c>
      <c r="B2" s="2"/>
      <c r="C2" s="2"/>
      <c r="D2" s="2"/>
      <c r="E2" s="2"/>
      <c r="F2" s="2"/>
      <c r="G2" s="2"/>
    </row>
    <row r="3" ht="18.75" customHeight="1" spans="1:7">
      <c r="A3" s="40" t="str">
        <f>"单位名称："&amp;"全部"</f>
        <v>单位名称：全部</v>
      </c>
      <c r="B3" s="40"/>
      <c r="C3" s="40"/>
      <c r="D3" s="41"/>
      <c r="E3" s="41"/>
      <c r="F3" s="41"/>
      <c r="G3" s="48" t="s">
        <v>29</v>
      </c>
    </row>
    <row r="4" ht="18.75" customHeight="1" spans="1:7">
      <c r="A4" s="12" t="s">
        <v>160</v>
      </c>
      <c r="B4" s="12" t="s">
        <v>61</v>
      </c>
      <c r="C4" s="42" t="s">
        <v>32</v>
      </c>
      <c r="D4" s="42" t="s">
        <v>64</v>
      </c>
      <c r="E4" s="42"/>
      <c r="F4" s="42"/>
      <c r="G4" s="12" t="s">
        <v>65</v>
      </c>
    </row>
    <row r="5" ht="18.75" customHeight="1" spans="1:7">
      <c r="A5" s="12" t="s">
        <v>60</v>
      </c>
      <c r="B5" s="12" t="s">
        <v>61</v>
      </c>
      <c r="C5" s="42"/>
      <c r="D5" s="42" t="s">
        <v>34</v>
      </c>
      <c r="E5" s="42" t="s">
        <v>161</v>
      </c>
      <c r="F5" s="42" t="s">
        <v>162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72</v>
      </c>
      <c r="B7" s="15" t="s">
        <v>73</v>
      </c>
      <c r="C7" s="17">
        <v>16542067.85</v>
      </c>
      <c r="D7" s="17">
        <v>14062067.85</v>
      </c>
      <c r="E7" s="17">
        <v>12915326.13</v>
      </c>
      <c r="F7" s="17">
        <v>1146741.72</v>
      </c>
      <c r="G7" s="17">
        <v>2480000</v>
      </c>
    </row>
    <row r="8" ht="20.25" customHeight="1" spans="1:7">
      <c r="A8" s="43" t="s">
        <v>74</v>
      </c>
      <c r="B8" s="43" t="s">
        <v>75</v>
      </c>
      <c r="C8" s="17">
        <v>14062067.85</v>
      </c>
      <c r="D8" s="17">
        <v>14062067.85</v>
      </c>
      <c r="E8" s="17">
        <v>12915326.13</v>
      </c>
      <c r="F8" s="17">
        <v>1146741.72</v>
      </c>
      <c r="G8" s="17"/>
    </row>
    <row r="9" ht="20.25" customHeight="1" spans="1:7">
      <c r="A9" s="44" t="s">
        <v>76</v>
      </c>
      <c r="B9" s="44" t="s">
        <v>77</v>
      </c>
      <c r="C9" s="17">
        <v>5878661.21</v>
      </c>
      <c r="D9" s="17">
        <v>5878661.21</v>
      </c>
      <c r="E9" s="17">
        <v>4731919.49</v>
      </c>
      <c r="F9" s="17">
        <v>1146741.72</v>
      </c>
      <c r="G9" s="17"/>
    </row>
    <row r="10" ht="20.25" customHeight="1" spans="1:7">
      <c r="A10" s="44" t="s">
        <v>78</v>
      </c>
      <c r="B10" s="44" t="s">
        <v>79</v>
      </c>
      <c r="C10" s="17">
        <v>39000</v>
      </c>
      <c r="D10" s="17">
        <v>39000</v>
      </c>
      <c r="E10" s="17">
        <v>39000</v>
      </c>
      <c r="F10" s="17"/>
      <c r="G10" s="17"/>
    </row>
    <row r="11" ht="20.25" customHeight="1" spans="1:7">
      <c r="A11" s="44" t="s">
        <v>80</v>
      </c>
      <c r="B11" s="44" t="s">
        <v>81</v>
      </c>
      <c r="C11" s="17">
        <v>8144406.64</v>
      </c>
      <c r="D11" s="17">
        <v>8144406.64</v>
      </c>
      <c r="E11" s="17">
        <v>8144406.64</v>
      </c>
      <c r="F11" s="17"/>
      <c r="G11" s="17"/>
    </row>
    <row r="12" ht="20.25" customHeight="1" spans="1:7">
      <c r="A12" s="43" t="s">
        <v>82</v>
      </c>
      <c r="B12" s="43" t="s">
        <v>83</v>
      </c>
      <c r="C12" s="17">
        <v>2480000</v>
      </c>
      <c r="D12" s="17"/>
      <c r="E12" s="17"/>
      <c r="F12" s="17"/>
      <c r="G12" s="17">
        <v>2480000</v>
      </c>
    </row>
    <row r="13" ht="20.25" customHeight="1" spans="1:7">
      <c r="A13" s="44" t="s">
        <v>84</v>
      </c>
      <c r="B13" s="44" t="s">
        <v>83</v>
      </c>
      <c r="C13" s="17">
        <v>2480000</v>
      </c>
      <c r="D13" s="17"/>
      <c r="E13" s="17"/>
      <c r="F13" s="17"/>
      <c r="G13" s="17">
        <v>2480000</v>
      </c>
    </row>
    <row r="14" ht="20.25" customHeight="1" spans="1:7">
      <c r="A14" s="15" t="s">
        <v>85</v>
      </c>
      <c r="B14" s="15" t="s">
        <v>86</v>
      </c>
      <c r="C14" s="17">
        <v>1781316.8</v>
      </c>
      <c r="D14" s="17">
        <v>1781316.8</v>
      </c>
      <c r="E14" s="17">
        <v>1770516.8</v>
      </c>
      <c r="F14" s="17">
        <v>10800</v>
      </c>
      <c r="G14" s="17"/>
    </row>
    <row r="15" ht="20.25" customHeight="1" spans="1:7">
      <c r="A15" s="43" t="s">
        <v>87</v>
      </c>
      <c r="B15" s="43" t="s">
        <v>88</v>
      </c>
      <c r="C15" s="17">
        <v>1697028.8</v>
      </c>
      <c r="D15" s="17">
        <v>1697028.8</v>
      </c>
      <c r="E15" s="17">
        <v>1686228.8</v>
      </c>
      <c r="F15" s="17">
        <v>10800</v>
      </c>
      <c r="G15" s="17"/>
    </row>
    <row r="16" ht="20.25" customHeight="1" spans="1:7">
      <c r="A16" s="44" t="s">
        <v>89</v>
      </c>
      <c r="B16" s="44" t="s">
        <v>90</v>
      </c>
      <c r="C16" s="17">
        <v>78000</v>
      </c>
      <c r="D16" s="17">
        <v>78000</v>
      </c>
      <c r="E16" s="17">
        <v>72000</v>
      </c>
      <c r="F16" s="17">
        <v>6000</v>
      </c>
      <c r="G16" s="17"/>
    </row>
    <row r="17" ht="20.25" customHeight="1" spans="1:7">
      <c r="A17" s="44" t="s">
        <v>91</v>
      </c>
      <c r="B17" s="44" t="s">
        <v>92</v>
      </c>
      <c r="C17" s="17">
        <v>62400</v>
      </c>
      <c r="D17" s="17">
        <v>62400</v>
      </c>
      <c r="E17" s="17">
        <v>57600</v>
      </c>
      <c r="F17" s="17">
        <v>4800</v>
      </c>
      <c r="G17" s="17"/>
    </row>
    <row r="18" ht="20.25" customHeight="1" spans="1:7">
      <c r="A18" s="44" t="s">
        <v>93</v>
      </c>
      <c r="B18" s="44" t="s">
        <v>94</v>
      </c>
      <c r="C18" s="17">
        <v>1556628.8</v>
      </c>
      <c r="D18" s="17">
        <v>1556628.8</v>
      </c>
      <c r="E18" s="17">
        <v>1556628.8</v>
      </c>
      <c r="F18" s="17"/>
      <c r="G18" s="17"/>
    </row>
    <row r="19" ht="20.25" customHeight="1" spans="1:7">
      <c r="A19" s="43" t="s">
        <v>95</v>
      </c>
      <c r="B19" s="43" t="s">
        <v>96</v>
      </c>
      <c r="C19" s="17">
        <v>84288</v>
      </c>
      <c r="D19" s="17">
        <v>84288</v>
      </c>
      <c r="E19" s="17">
        <v>84288</v>
      </c>
      <c r="F19" s="17"/>
      <c r="G19" s="17"/>
    </row>
    <row r="20" ht="20.25" customHeight="1" spans="1:7">
      <c r="A20" s="44" t="s">
        <v>97</v>
      </c>
      <c r="B20" s="44" t="s">
        <v>98</v>
      </c>
      <c r="C20" s="17">
        <v>84288</v>
      </c>
      <c r="D20" s="17">
        <v>84288</v>
      </c>
      <c r="E20" s="17">
        <v>84288</v>
      </c>
      <c r="F20" s="17"/>
      <c r="G20" s="17"/>
    </row>
    <row r="21" ht="20.25" customHeight="1" spans="1:7">
      <c r="A21" s="15" t="s">
        <v>99</v>
      </c>
      <c r="B21" s="15" t="s">
        <v>100</v>
      </c>
      <c r="C21" s="17">
        <v>1463527.11</v>
      </c>
      <c r="D21" s="17">
        <v>1463527.11</v>
      </c>
      <c r="E21" s="17">
        <v>1463527.11</v>
      </c>
      <c r="F21" s="17"/>
      <c r="G21" s="17"/>
    </row>
    <row r="22" ht="20.25" customHeight="1" spans="1:7">
      <c r="A22" s="43" t="s">
        <v>101</v>
      </c>
      <c r="B22" s="43" t="s">
        <v>102</v>
      </c>
      <c r="C22" s="17">
        <v>127920</v>
      </c>
      <c r="D22" s="17">
        <v>127920</v>
      </c>
      <c r="E22" s="17">
        <v>127920</v>
      </c>
      <c r="F22" s="17"/>
      <c r="G22" s="17"/>
    </row>
    <row r="23" ht="20.25" customHeight="1" spans="1:7">
      <c r="A23" s="44" t="s">
        <v>103</v>
      </c>
      <c r="B23" s="44" t="s">
        <v>104</v>
      </c>
      <c r="C23" s="17">
        <v>127920</v>
      </c>
      <c r="D23" s="17">
        <v>127920</v>
      </c>
      <c r="E23" s="17">
        <v>127920</v>
      </c>
      <c r="F23" s="17"/>
      <c r="G23" s="17"/>
    </row>
    <row r="24" ht="20.25" customHeight="1" spans="1:7">
      <c r="A24" s="43" t="s">
        <v>105</v>
      </c>
      <c r="B24" s="43" t="s">
        <v>106</v>
      </c>
      <c r="C24" s="17">
        <v>1335607.11</v>
      </c>
      <c r="D24" s="17">
        <v>1335607.11</v>
      </c>
      <c r="E24" s="17">
        <v>1335607.11</v>
      </c>
      <c r="F24" s="17"/>
      <c r="G24" s="17"/>
    </row>
    <row r="25" ht="20.25" customHeight="1" spans="1:7">
      <c r="A25" s="44" t="s">
        <v>107</v>
      </c>
      <c r="B25" s="44" t="s">
        <v>108</v>
      </c>
      <c r="C25" s="17">
        <v>257315.94</v>
      </c>
      <c r="D25" s="17">
        <v>257315.94</v>
      </c>
      <c r="E25" s="17">
        <v>257315.94</v>
      </c>
      <c r="F25" s="17"/>
      <c r="G25" s="17"/>
    </row>
    <row r="26" ht="20.25" customHeight="1" spans="1:7">
      <c r="A26" s="44" t="s">
        <v>109</v>
      </c>
      <c r="B26" s="44" t="s">
        <v>110</v>
      </c>
      <c r="C26" s="17">
        <v>550185.25</v>
      </c>
      <c r="D26" s="17">
        <v>550185.25</v>
      </c>
      <c r="E26" s="17">
        <v>550185.25</v>
      </c>
      <c r="F26" s="17"/>
      <c r="G26" s="17"/>
    </row>
    <row r="27" ht="20.25" customHeight="1" spans="1:7">
      <c r="A27" s="44" t="s">
        <v>111</v>
      </c>
      <c r="B27" s="44" t="s">
        <v>112</v>
      </c>
      <c r="C27" s="17">
        <v>462955.13</v>
      </c>
      <c r="D27" s="17">
        <v>462955.13</v>
      </c>
      <c r="E27" s="17">
        <v>462955.13</v>
      </c>
      <c r="F27" s="17"/>
      <c r="G27" s="17"/>
    </row>
    <row r="28" ht="20.25" customHeight="1" spans="1:7">
      <c r="A28" s="44" t="s">
        <v>113</v>
      </c>
      <c r="B28" s="44" t="s">
        <v>114</v>
      </c>
      <c r="C28" s="17">
        <v>65150.79</v>
      </c>
      <c r="D28" s="17">
        <v>65150.79</v>
      </c>
      <c r="E28" s="17">
        <v>65150.79</v>
      </c>
      <c r="F28" s="17"/>
      <c r="G28" s="17"/>
    </row>
    <row r="29" ht="20.25" customHeight="1" spans="1:7">
      <c r="A29" s="15" t="s">
        <v>115</v>
      </c>
      <c r="B29" s="15" t="s">
        <v>116</v>
      </c>
      <c r="C29" s="17">
        <v>403000</v>
      </c>
      <c r="D29" s="17"/>
      <c r="E29" s="17"/>
      <c r="F29" s="17"/>
      <c r="G29" s="17">
        <v>403000</v>
      </c>
    </row>
    <row r="30" ht="20.25" customHeight="1" spans="1:7">
      <c r="A30" s="43" t="s">
        <v>117</v>
      </c>
      <c r="B30" s="43" t="s">
        <v>118</v>
      </c>
      <c r="C30" s="17">
        <v>403000</v>
      </c>
      <c r="D30" s="17"/>
      <c r="E30" s="17"/>
      <c r="F30" s="17"/>
      <c r="G30" s="17">
        <v>403000</v>
      </c>
    </row>
    <row r="31" ht="20.25" customHeight="1" spans="1:7">
      <c r="A31" s="44" t="s">
        <v>119</v>
      </c>
      <c r="B31" s="44" t="s">
        <v>120</v>
      </c>
      <c r="C31" s="17">
        <v>403000</v>
      </c>
      <c r="D31" s="17"/>
      <c r="E31" s="17"/>
      <c r="F31" s="17"/>
      <c r="G31" s="17">
        <v>403000</v>
      </c>
    </row>
    <row r="32" ht="20.25" customHeight="1" spans="1:7">
      <c r="A32" s="15" t="s">
        <v>127</v>
      </c>
      <c r="B32" s="15" t="s">
        <v>128</v>
      </c>
      <c r="C32" s="17">
        <v>6496392</v>
      </c>
      <c r="D32" s="17">
        <v>6496392</v>
      </c>
      <c r="E32" s="17">
        <v>5784104</v>
      </c>
      <c r="F32" s="17">
        <v>712288</v>
      </c>
      <c r="G32" s="17"/>
    </row>
    <row r="33" ht="20.25" customHeight="1" spans="1:7">
      <c r="A33" s="43" t="s">
        <v>129</v>
      </c>
      <c r="B33" s="43" t="s">
        <v>130</v>
      </c>
      <c r="C33" s="17">
        <v>9600</v>
      </c>
      <c r="D33" s="17">
        <v>9600</v>
      </c>
      <c r="E33" s="17">
        <v>9600</v>
      </c>
      <c r="F33" s="17"/>
      <c r="G33" s="17"/>
    </row>
    <row r="34" ht="20.25" customHeight="1" spans="1:7">
      <c r="A34" s="44" t="s">
        <v>131</v>
      </c>
      <c r="B34" s="44" t="s">
        <v>132</v>
      </c>
      <c r="C34" s="17">
        <v>9600</v>
      </c>
      <c r="D34" s="17">
        <v>9600</v>
      </c>
      <c r="E34" s="17">
        <v>9600</v>
      </c>
      <c r="F34" s="17"/>
      <c r="G34" s="17"/>
    </row>
    <row r="35" ht="20.25" customHeight="1" spans="1:7">
      <c r="A35" s="43" t="s">
        <v>133</v>
      </c>
      <c r="B35" s="43" t="s">
        <v>134</v>
      </c>
      <c r="C35" s="17">
        <v>6486792</v>
      </c>
      <c r="D35" s="17">
        <v>6486792</v>
      </c>
      <c r="E35" s="17">
        <v>5774504</v>
      </c>
      <c r="F35" s="17">
        <v>712288</v>
      </c>
      <c r="G35" s="17"/>
    </row>
    <row r="36" ht="20.25" customHeight="1" spans="1:7">
      <c r="A36" s="44" t="s">
        <v>135</v>
      </c>
      <c r="B36" s="44" t="s">
        <v>136</v>
      </c>
      <c r="C36" s="17">
        <v>6486792</v>
      </c>
      <c r="D36" s="17">
        <v>6486792</v>
      </c>
      <c r="E36" s="17">
        <v>5774504</v>
      </c>
      <c r="F36" s="17">
        <v>712288</v>
      </c>
      <c r="G36" s="17"/>
    </row>
    <row r="37" ht="20.25" customHeight="1" spans="1:7">
      <c r="A37" s="15" t="s">
        <v>137</v>
      </c>
      <c r="B37" s="15" t="s">
        <v>138</v>
      </c>
      <c r="C37" s="17">
        <v>1509948</v>
      </c>
      <c r="D37" s="17">
        <v>1509948</v>
      </c>
      <c r="E37" s="17">
        <v>1509948</v>
      </c>
      <c r="F37" s="17"/>
      <c r="G37" s="17"/>
    </row>
    <row r="38" ht="20.25" customHeight="1" spans="1:7">
      <c r="A38" s="43" t="s">
        <v>139</v>
      </c>
      <c r="B38" s="43" t="s">
        <v>140</v>
      </c>
      <c r="C38" s="17">
        <v>1509948</v>
      </c>
      <c r="D38" s="17">
        <v>1509948</v>
      </c>
      <c r="E38" s="17">
        <v>1509948</v>
      </c>
      <c r="F38" s="17"/>
      <c r="G38" s="17"/>
    </row>
    <row r="39" ht="20.25" customHeight="1" spans="1:7">
      <c r="A39" s="44" t="s">
        <v>141</v>
      </c>
      <c r="B39" s="44" t="s">
        <v>142</v>
      </c>
      <c r="C39" s="17">
        <v>1370112</v>
      </c>
      <c r="D39" s="17">
        <v>1370112</v>
      </c>
      <c r="E39" s="17">
        <v>1370112</v>
      </c>
      <c r="F39" s="17"/>
      <c r="G39" s="17"/>
    </row>
    <row r="40" ht="20.25" customHeight="1" spans="1:7">
      <c r="A40" s="44" t="s">
        <v>143</v>
      </c>
      <c r="B40" s="44" t="s">
        <v>144</v>
      </c>
      <c r="C40" s="17">
        <v>139836</v>
      </c>
      <c r="D40" s="17">
        <v>139836</v>
      </c>
      <c r="E40" s="17">
        <v>139836</v>
      </c>
      <c r="F40" s="17"/>
      <c r="G40" s="17"/>
    </row>
    <row r="41" ht="20.25" customHeight="1" spans="1:7">
      <c r="A41" s="45" t="s">
        <v>145</v>
      </c>
      <c r="B41" s="45"/>
      <c r="C41" s="46">
        <v>28196251.76</v>
      </c>
      <c r="D41" s="46">
        <v>25313251.76</v>
      </c>
      <c r="E41" s="46">
        <v>23443422.04</v>
      </c>
      <c r="F41" s="46">
        <v>1869829.72</v>
      </c>
      <c r="G41" s="46">
        <v>2883000</v>
      </c>
    </row>
  </sheetData>
  <mergeCells count="7">
    <mergeCell ref="A2:G2"/>
    <mergeCell ref="A3:C3"/>
    <mergeCell ref="A4:B4"/>
    <mergeCell ref="D4:F4"/>
    <mergeCell ref="A41:B41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6"/>
      <c r="B1" s="56"/>
      <c r="C1" s="57"/>
      <c r="D1" s="1"/>
      <c r="E1" s="1"/>
      <c r="F1" s="62" t="s">
        <v>163</v>
      </c>
    </row>
    <row r="2" ht="41.25" customHeight="1" spans="1:6">
      <c r="A2" s="58" t="s">
        <v>164</v>
      </c>
      <c r="B2" s="58"/>
      <c r="C2" s="58"/>
      <c r="D2" s="58"/>
      <c r="E2" s="58"/>
      <c r="F2" s="58"/>
    </row>
    <row r="3" ht="18.75" customHeight="1" spans="1:6">
      <c r="A3" s="3" t="str">
        <f>"单位名称："&amp;"全部"</f>
        <v>单位名称：全部</v>
      </c>
      <c r="B3" s="3"/>
      <c r="C3" s="3"/>
      <c r="D3" s="59"/>
      <c r="E3" s="1"/>
      <c r="F3" s="62" t="s">
        <v>29</v>
      </c>
    </row>
    <row r="4" ht="18.75" customHeight="1" spans="1:6">
      <c r="A4" s="12" t="s">
        <v>165</v>
      </c>
      <c r="B4" s="42" t="s">
        <v>166</v>
      </c>
      <c r="C4" s="42" t="s">
        <v>167</v>
      </c>
      <c r="D4" s="42"/>
      <c r="E4" s="42"/>
      <c r="F4" s="42" t="s">
        <v>168</v>
      </c>
    </row>
    <row r="5" ht="18.75" customHeight="1" spans="1:6">
      <c r="A5" s="12"/>
      <c r="B5" s="42"/>
      <c r="C5" s="42" t="s">
        <v>34</v>
      </c>
      <c r="D5" s="42" t="s">
        <v>169</v>
      </c>
      <c r="E5" s="42" t="s">
        <v>170</v>
      </c>
      <c r="F5" s="42"/>
    </row>
    <row r="6" ht="18.75" customHeight="1" spans="1:6">
      <c r="A6" s="60">
        <v>1</v>
      </c>
      <c r="B6" s="61">
        <v>2</v>
      </c>
      <c r="C6" s="60">
        <v>3</v>
      </c>
      <c r="D6" s="60">
        <v>4</v>
      </c>
      <c r="E6" s="60">
        <v>5</v>
      </c>
      <c r="F6" s="60">
        <v>6</v>
      </c>
    </row>
    <row r="7" ht="20.25" customHeight="1" spans="1:6">
      <c r="A7" s="17">
        <v>123000</v>
      </c>
      <c r="B7" s="17"/>
      <c r="C7" s="17">
        <v>60000</v>
      </c>
      <c r="D7" s="17"/>
      <c r="E7" s="17">
        <v>60000</v>
      </c>
      <c r="F7" s="17">
        <v>63000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73"/>
  <sheetViews>
    <sheetView showZeros="0" topLeftCell="A4" workbookViewId="0">
      <selection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 t="s">
        <v>171</v>
      </c>
    </row>
    <row r="2" ht="45" customHeight="1" spans="1:23">
      <c r="A2" s="2" t="s">
        <v>172</v>
      </c>
      <c r="B2" s="2"/>
      <c r="C2" s="2"/>
      <c r="D2" s="2"/>
      <c r="E2" s="2"/>
      <c r="F2" s="2"/>
      <c r="G2" s="2"/>
      <c r="H2" s="2"/>
      <c r="I2" s="2"/>
      <c r="J2" s="2"/>
      <c r="K2" s="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ht="18.75" customHeight="1" spans="1:23">
      <c r="A3" s="3" t="str">
        <f>"单位名称："&amp;"全部"</f>
        <v>单位名称：全部</v>
      </c>
      <c r="B3" s="3"/>
      <c r="C3" s="3"/>
      <c r="D3" s="3"/>
      <c r="E3" s="3"/>
      <c r="F3" s="3"/>
      <c r="G3" s="3"/>
      <c r="H3" s="51"/>
      <c r="I3" s="51"/>
      <c r="J3" s="51"/>
      <c r="K3" s="51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 t="s">
        <v>29</v>
      </c>
    </row>
    <row r="4" ht="18.75" customHeight="1" spans="1:23">
      <c r="A4" s="53" t="s">
        <v>173</v>
      </c>
      <c r="B4" s="53" t="s">
        <v>174</v>
      </c>
      <c r="C4" s="53" t="s">
        <v>175</v>
      </c>
      <c r="D4" s="53" t="s">
        <v>176</v>
      </c>
      <c r="E4" s="53" t="s">
        <v>177</v>
      </c>
      <c r="F4" s="53" t="s">
        <v>178</v>
      </c>
      <c r="G4" s="53" t="s">
        <v>179</v>
      </c>
      <c r="H4" s="54" t="s">
        <v>32</v>
      </c>
      <c r="I4" s="54" t="s">
        <v>180</v>
      </c>
      <c r="J4" s="53"/>
      <c r="K4" s="53"/>
      <c r="L4" s="53"/>
      <c r="M4" s="53"/>
      <c r="N4" s="53" t="s">
        <v>181</v>
      </c>
      <c r="O4" s="53"/>
      <c r="P4" s="53"/>
      <c r="Q4" s="53" t="s">
        <v>38</v>
      </c>
      <c r="R4" s="53" t="s">
        <v>63</v>
      </c>
      <c r="S4" s="53"/>
      <c r="T4" s="53"/>
      <c r="U4" s="53"/>
      <c r="V4" s="53"/>
      <c r="W4" s="53"/>
    </row>
    <row r="5" ht="18.75" customHeight="1" spans="1:23">
      <c r="A5" s="53"/>
      <c r="B5" s="53"/>
      <c r="C5" s="53"/>
      <c r="D5" s="53"/>
      <c r="E5" s="53"/>
      <c r="F5" s="53"/>
      <c r="G5" s="53"/>
      <c r="H5" s="54" t="s">
        <v>182</v>
      </c>
      <c r="I5" s="54" t="s">
        <v>183</v>
      </c>
      <c r="J5" s="53" t="s">
        <v>36</v>
      </c>
      <c r="K5" s="53" t="s">
        <v>37</v>
      </c>
      <c r="L5" s="53"/>
      <c r="M5" s="53"/>
      <c r="N5" s="53" t="s">
        <v>181</v>
      </c>
      <c r="O5" s="53" t="s">
        <v>36</v>
      </c>
      <c r="P5" s="53" t="s">
        <v>37</v>
      </c>
      <c r="Q5" s="53" t="s">
        <v>38</v>
      </c>
      <c r="R5" s="53" t="s">
        <v>63</v>
      </c>
      <c r="S5" s="53" t="s">
        <v>41</v>
      </c>
      <c r="T5" s="53" t="s">
        <v>42</v>
      </c>
      <c r="U5" s="53" t="s">
        <v>43</v>
      </c>
      <c r="V5" s="53" t="s">
        <v>44</v>
      </c>
      <c r="W5" s="53" t="s">
        <v>45</v>
      </c>
    </row>
    <row r="6" ht="18.75" customHeight="1" spans="1:23">
      <c r="A6" s="53"/>
      <c r="B6" s="53"/>
      <c r="C6" s="53"/>
      <c r="D6" s="53"/>
      <c r="E6" s="53"/>
      <c r="F6" s="53"/>
      <c r="G6" s="53"/>
      <c r="H6" s="54"/>
      <c r="I6" s="54" t="s">
        <v>184</v>
      </c>
      <c r="J6" s="53" t="s">
        <v>185</v>
      </c>
      <c r="K6" s="53" t="s">
        <v>186</v>
      </c>
      <c r="L6" s="53" t="s">
        <v>187</v>
      </c>
      <c r="M6" s="53" t="s">
        <v>188</v>
      </c>
      <c r="N6" s="53" t="s">
        <v>35</v>
      </c>
      <c r="O6" s="53" t="s">
        <v>36</v>
      </c>
      <c r="P6" s="53" t="s">
        <v>37</v>
      </c>
      <c r="Q6" s="53"/>
      <c r="R6" s="53" t="s">
        <v>34</v>
      </c>
      <c r="S6" s="53" t="s">
        <v>41</v>
      </c>
      <c r="T6" s="53" t="s">
        <v>42</v>
      </c>
      <c r="U6" s="53" t="s">
        <v>43</v>
      </c>
      <c r="V6" s="53" t="s">
        <v>44</v>
      </c>
      <c r="W6" s="53" t="s">
        <v>45</v>
      </c>
    </row>
    <row r="7" ht="22.65" customHeight="1" spans="1:23">
      <c r="A7" s="53"/>
      <c r="B7" s="53"/>
      <c r="C7" s="53"/>
      <c r="D7" s="53"/>
      <c r="E7" s="53"/>
      <c r="F7" s="53"/>
      <c r="G7" s="53"/>
      <c r="H7" s="54"/>
      <c r="I7" s="54" t="s">
        <v>34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ht="18.75" customHeight="1" spans="1:23">
      <c r="A8" s="54" t="s">
        <v>46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54">
        <v>21</v>
      </c>
      <c r="V8" s="54">
        <v>22</v>
      </c>
      <c r="W8" s="54">
        <v>23</v>
      </c>
    </row>
    <row r="9" ht="18.75" customHeight="1" spans="1:23">
      <c r="A9" s="6" t="s">
        <v>56</v>
      </c>
      <c r="B9" s="6"/>
      <c r="C9" s="7"/>
      <c r="D9" s="6"/>
      <c r="E9" s="6"/>
      <c r="F9" s="6"/>
      <c r="G9" s="6"/>
      <c r="H9" s="17">
        <v>25313251.76</v>
      </c>
      <c r="I9" s="17">
        <v>25313251.76</v>
      </c>
      <c r="J9" s="17"/>
      <c r="K9" s="17"/>
      <c r="L9" s="17">
        <v>25313251.76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ht="18.75" customHeight="1" spans="1:23">
      <c r="A10" s="55" t="s">
        <v>56</v>
      </c>
      <c r="B10" s="6" t="s">
        <v>189</v>
      </c>
      <c r="C10" s="7" t="s">
        <v>190</v>
      </c>
      <c r="D10" s="6" t="s">
        <v>76</v>
      </c>
      <c r="E10" s="6" t="s">
        <v>77</v>
      </c>
      <c r="F10" s="6" t="s">
        <v>191</v>
      </c>
      <c r="G10" s="6" t="s">
        <v>192</v>
      </c>
      <c r="H10" s="17">
        <v>1200288</v>
      </c>
      <c r="I10" s="17">
        <v>1200288</v>
      </c>
      <c r="J10" s="17"/>
      <c r="K10" s="17"/>
      <c r="L10" s="17">
        <v>1200288</v>
      </c>
      <c r="M10" s="17"/>
      <c r="N10" s="17"/>
      <c r="O10" s="17"/>
      <c r="P10" s="21"/>
      <c r="Q10" s="17"/>
      <c r="R10" s="17"/>
      <c r="S10" s="17"/>
      <c r="T10" s="17"/>
      <c r="U10" s="17"/>
      <c r="V10" s="17"/>
      <c r="W10" s="17"/>
    </row>
    <row r="11" ht="18.75" customHeight="1" spans="1:23">
      <c r="A11" s="55" t="s">
        <v>56</v>
      </c>
      <c r="B11" s="6" t="s">
        <v>189</v>
      </c>
      <c r="C11" s="7" t="s">
        <v>190</v>
      </c>
      <c r="D11" s="6" t="s">
        <v>76</v>
      </c>
      <c r="E11" s="6" t="s">
        <v>77</v>
      </c>
      <c r="F11" s="6" t="s">
        <v>193</v>
      </c>
      <c r="G11" s="6" t="s">
        <v>194</v>
      </c>
      <c r="H11" s="17">
        <v>1639548</v>
      </c>
      <c r="I11" s="17">
        <v>1639548</v>
      </c>
      <c r="J11" s="17"/>
      <c r="K11" s="17"/>
      <c r="L11" s="17">
        <v>1639548</v>
      </c>
      <c r="M11" s="17"/>
      <c r="N11" s="17"/>
      <c r="O11" s="17"/>
      <c r="P11" s="21"/>
      <c r="Q11" s="17"/>
      <c r="R11" s="17"/>
      <c r="S11" s="17"/>
      <c r="T11" s="17"/>
      <c r="U11" s="17"/>
      <c r="V11" s="17"/>
      <c r="W11" s="17"/>
    </row>
    <row r="12" ht="18.75" customHeight="1" spans="1:23">
      <c r="A12" s="55" t="s">
        <v>56</v>
      </c>
      <c r="B12" s="6" t="s">
        <v>189</v>
      </c>
      <c r="C12" s="7" t="s">
        <v>190</v>
      </c>
      <c r="D12" s="6" t="s">
        <v>76</v>
      </c>
      <c r="E12" s="6" t="s">
        <v>77</v>
      </c>
      <c r="F12" s="6" t="s">
        <v>195</v>
      </c>
      <c r="G12" s="6" t="s">
        <v>196</v>
      </c>
      <c r="H12" s="17">
        <v>100024</v>
      </c>
      <c r="I12" s="17">
        <v>100024</v>
      </c>
      <c r="J12" s="17"/>
      <c r="K12" s="17"/>
      <c r="L12" s="17">
        <v>100024</v>
      </c>
      <c r="M12" s="17"/>
      <c r="N12" s="17"/>
      <c r="O12" s="17"/>
      <c r="P12" s="21"/>
      <c r="Q12" s="17"/>
      <c r="R12" s="17"/>
      <c r="S12" s="17"/>
      <c r="T12" s="17"/>
      <c r="U12" s="17"/>
      <c r="V12" s="17"/>
      <c r="W12" s="17"/>
    </row>
    <row r="13" ht="18.75" customHeight="1" spans="1:23">
      <c r="A13" s="55" t="s">
        <v>56</v>
      </c>
      <c r="B13" s="6" t="s">
        <v>189</v>
      </c>
      <c r="C13" s="7" t="s">
        <v>190</v>
      </c>
      <c r="D13" s="6" t="s">
        <v>143</v>
      </c>
      <c r="E13" s="6" t="s">
        <v>144</v>
      </c>
      <c r="F13" s="6" t="s">
        <v>193</v>
      </c>
      <c r="G13" s="6" t="s">
        <v>194</v>
      </c>
      <c r="H13" s="17">
        <v>44352</v>
      </c>
      <c r="I13" s="17">
        <v>44352</v>
      </c>
      <c r="J13" s="17"/>
      <c r="K13" s="17"/>
      <c r="L13" s="17">
        <v>44352</v>
      </c>
      <c r="M13" s="17"/>
      <c r="N13" s="17"/>
      <c r="O13" s="17"/>
      <c r="P13" s="21"/>
      <c r="Q13" s="17"/>
      <c r="R13" s="17"/>
      <c r="S13" s="17"/>
      <c r="T13" s="17"/>
      <c r="U13" s="17"/>
      <c r="V13" s="17"/>
      <c r="W13" s="17"/>
    </row>
    <row r="14" ht="18.75" customHeight="1" spans="1:23">
      <c r="A14" s="55" t="s">
        <v>56</v>
      </c>
      <c r="B14" s="6" t="s">
        <v>197</v>
      </c>
      <c r="C14" s="7" t="s">
        <v>198</v>
      </c>
      <c r="D14" s="6" t="s">
        <v>76</v>
      </c>
      <c r="E14" s="6" t="s">
        <v>77</v>
      </c>
      <c r="F14" s="6" t="s">
        <v>199</v>
      </c>
      <c r="G14" s="6" t="s">
        <v>200</v>
      </c>
      <c r="H14" s="17">
        <v>1107.49</v>
      </c>
      <c r="I14" s="17">
        <v>1107.49</v>
      </c>
      <c r="J14" s="17"/>
      <c r="K14" s="17"/>
      <c r="L14" s="17">
        <v>1107.49</v>
      </c>
      <c r="M14" s="17"/>
      <c r="N14" s="17"/>
      <c r="O14" s="17"/>
      <c r="P14" s="21"/>
      <c r="Q14" s="17"/>
      <c r="R14" s="17"/>
      <c r="S14" s="17"/>
      <c r="T14" s="17"/>
      <c r="U14" s="17"/>
      <c r="V14" s="17"/>
      <c r="W14" s="17"/>
    </row>
    <row r="15" ht="18.75" customHeight="1" spans="1:23">
      <c r="A15" s="55" t="s">
        <v>56</v>
      </c>
      <c r="B15" s="6" t="s">
        <v>197</v>
      </c>
      <c r="C15" s="7" t="s">
        <v>198</v>
      </c>
      <c r="D15" s="6" t="s">
        <v>80</v>
      </c>
      <c r="E15" s="6" t="s">
        <v>81</v>
      </c>
      <c r="F15" s="6" t="s">
        <v>199</v>
      </c>
      <c r="G15" s="6" t="s">
        <v>200</v>
      </c>
      <c r="H15" s="17">
        <v>69702.64</v>
      </c>
      <c r="I15" s="17">
        <v>69702.64</v>
      </c>
      <c r="J15" s="17"/>
      <c r="K15" s="17"/>
      <c r="L15" s="17">
        <v>69702.64</v>
      </c>
      <c r="M15" s="17"/>
      <c r="N15" s="17"/>
      <c r="O15" s="17"/>
      <c r="P15" s="21"/>
      <c r="Q15" s="17"/>
      <c r="R15" s="17"/>
      <c r="S15" s="17"/>
      <c r="T15" s="17"/>
      <c r="U15" s="17"/>
      <c r="V15" s="17"/>
      <c r="W15" s="17"/>
    </row>
    <row r="16" ht="18.75" customHeight="1" spans="1:23">
      <c r="A16" s="55" t="s">
        <v>56</v>
      </c>
      <c r="B16" s="6" t="s">
        <v>197</v>
      </c>
      <c r="C16" s="7" t="s">
        <v>198</v>
      </c>
      <c r="D16" s="6" t="s">
        <v>93</v>
      </c>
      <c r="E16" s="6" t="s">
        <v>94</v>
      </c>
      <c r="F16" s="6" t="s">
        <v>201</v>
      </c>
      <c r="G16" s="6" t="s">
        <v>202</v>
      </c>
      <c r="H16" s="17">
        <v>1556628.8</v>
      </c>
      <c r="I16" s="17">
        <v>1556628.8</v>
      </c>
      <c r="J16" s="17"/>
      <c r="K16" s="17"/>
      <c r="L16" s="17">
        <v>1556628.8</v>
      </c>
      <c r="M16" s="17"/>
      <c r="N16" s="17"/>
      <c r="O16" s="17"/>
      <c r="P16" s="21"/>
      <c r="Q16" s="17"/>
      <c r="R16" s="17"/>
      <c r="S16" s="17"/>
      <c r="T16" s="17"/>
      <c r="U16" s="17"/>
      <c r="V16" s="17"/>
      <c r="W16" s="17"/>
    </row>
    <row r="17" ht="18.75" customHeight="1" spans="1:23">
      <c r="A17" s="55" t="s">
        <v>56</v>
      </c>
      <c r="B17" s="6" t="s">
        <v>197</v>
      </c>
      <c r="C17" s="7" t="s">
        <v>198</v>
      </c>
      <c r="D17" s="6" t="s">
        <v>107</v>
      </c>
      <c r="E17" s="6" t="s">
        <v>108</v>
      </c>
      <c r="F17" s="6" t="s">
        <v>203</v>
      </c>
      <c r="G17" s="6" t="s">
        <v>204</v>
      </c>
      <c r="H17" s="17">
        <v>257315.94</v>
      </c>
      <c r="I17" s="17">
        <v>257315.94</v>
      </c>
      <c r="J17" s="17"/>
      <c r="K17" s="17"/>
      <c r="L17" s="17">
        <v>257315.94</v>
      </c>
      <c r="M17" s="17"/>
      <c r="N17" s="17"/>
      <c r="O17" s="17"/>
      <c r="P17" s="21"/>
      <c r="Q17" s="17"/>
      <c r="R17" s="17"/>
      <c r="S17" s="17"/>
      <c r="T17" s="17"/>
      <c r="U17" s="17"/>
      <c r="V17" s="17"/>
      <c r="W17" s="17"/>
    </row>
    <row r="18" ht="18.75" customHeight="1" spans="1:23">
      <c r="A18" s="55" t="s">
        <v>56</v>
      </c>
      <c r="B18" s="6" t="s">
        <v>197</v>
      </c>
      <c r="C18" s="7" t="s">
        <v>198</v>
      </c>
      <c r="D18" s="6" t="s">
        <v>109</v>
      </c>
      <c r="E18" s="6" t="s">
        <v>110</v>
      </c>
      <c r="F18" s="6" t="s">
        <v>203</v>
      </c>
      <c r="G18" s="6" t="s">
        <v>204</v>
      </c>
      <c r="H18" s="17">
        <v>550185.25</v>
      </c>
      <c r="I18" s="17">
        <v>550185.25</v>
      </c>
      <c r="J18" s="17"/>
      <c r="K18" s="17"/>
      <c r="L18" s="17">
        <v>550185.25</v>
      </c>
      <c r="M18" s="17"/>
      <c r="N18" s="17"/>
      <c r="O18" s="17"/>
      <c r="P18" s="21"/>
      <c r="Q18" s="17"/>
      <c r="R18" s="17"/>
      <c r="S18" s="17"/>
      <c r="T18" s="17"/>
      <c r="U18" s="17"/>
      <c r="V18" s="17"/>
      <c r="W18" s="17"/>
    </row>
    <row r="19" ht="18.75" customHeight="1" spans="1:23">
      <c r="A19" s="55" t="s">
        <v>56</v>
      </c>
      <c r="B19" s="6" t="s">
        <v>197</v>
      </c>
      <c r="C19" s="7" t="s">
        <v>198</v>
      </c>
      <c r="D19" s="6" t="s">
        <v>111</v>
      </c>
      <c r="E19" s="6" t="s">
        <v>112</v>
      </c>
      <c r="F19" s="6" t="s">
        <v>205</v>
      </c>
      <c r="G19" s="6" t="s">
        <v>206</v>
      </c>
      <c r="H19" s="17">
        <v>462955.13</v>
      </c>
      <c r="I19" s="17">
        <v>462955.13</v>
      </c>
      <c r="J19" s="17"/>
      <c r="K19" s="17"/>
      <c r="L19" s="17">
        <v>462955.13</v>
      </c>
      <c r="M19" s="17"/>
      <c r="N19" s="17"/>
      <c r="O19" s="17"/>
      <c r="P19" s="21"/>
      <c r="Q19" s="17"/>
      <c r="R19" s="17"/>
      <c r="S19" s="17"/>
      <c r="T19" s="17"/>
      <c r="U19" s="17"/>
      <c r="V19" s="17"/>
      <c r="W19" s="17"/>
    </row>
    <row r="20" ht="18.75" customHeight="1" spans="1:23">
      <c r="A20" s="55" t="s">
        <v>56</v>
      </c>
      <c r="B20" s="6" t="s">
        <v>197</v>
      </c>
      <c r="C20" s="7" t="s">
        <v>198</v>
      </c>
      <c r="D20" s="6" t="s">
        <v>113</v>
      </c>
      <c r="E20" s="6" t="s">
        <v>114</v>
      </c>
      <c r="F20" s="6" t="s">
        <v>199</v>
      </c>
      <c r="G20" s="6" t="s">
        <v>200</v>
      </c>
      <c r="H20" s="17">
        <v>23310</v>
      </c>
      <c r="I20" s="17">
        <v>23310</v>
      </c>
      <c r="J20" s="17"/>
      <c r="K20" s="17"/>
      <c r="L20" s="17">
        <v>23310</v>
      </c>
      <c r="M20" s="17"/>
      <c r="N20" s="17"/>
      <c r="O20" s="17"/>
      <c r="P20" s="21"/>
      <c r="Q20" s="17"/>
      <c r="R20" s="17"/>
      <c r="S20" s="17"/>
      <c r="T20" s="17"/>
      <c r="U20" s="17"/>
      <c r="V20" s="17"/>
      <c r="W20" s="17"/>
    </row>
    <row r="21" ht="18.75" customHeight="1" spans="1:23">
      <c r="A21" s="55" t="s">
        <v>56</v>
      </c>
      <c r="B21" s="6" t="s">
        <v>197</v>
      </c>
      <c r="C21" s="7" t="s">
        <v>198</v>
      </c>
      <c r="D21" s="6" t="s">
        <v>113</v>
      </c>
      <c r="E21" s="6" t="s">
        <v>114</v>
      </c>
      <c r="F21" s="6" t="s">
        <v>199</v>
      </c>
      <c r="G21" s="6" t="s">
        <v>200</v>
      </c>
      <c r="H21" s="17">
        <v>12654</v>
      </c>
      <c r="I21" s="17">
        <v>12654</v>
      </c>
      <c r="J21" s="17"/>
      <c r="K21" s="17"/>
      <c r="L21" s="17">
        <v>12654</v>
      </c>
      <c r="M21" s="17"/>
      <c r="N21" s="17"/>
      <c r="O21" s="17"/>
      <c r="P21" s="21"/>
      <c r="Q21" s="17"/>
      <c r="R21" s="17"/>
      <c r="S21" s="17"/>
      <c r="T21" s="17"/>
      <c r="U21" s="17"/>
      <c r="V21" s="17"/>
      <c r="W21" s="17"/>
    </row>
    <row r="22" ht="18.75" customHeight="1" spans="1:23">
      <c r="A22" s="55" t="s">
        <v>56</v>
      </c>
      <c r="B22" s="6" t="s">
        <v>197</v>
      </c>
      <c r="C22" s="7" t="s">
        <v>198</v>
      </c>
      <c r="D22" s="6" t="s">
        <v>113</v>
      </c>
      <c r="E22" s="6" t="s">
        <v>114</v>
      </c>
      <c r="F22" s="6" t="s">
        <v>199</v>
      </c>
      <c r="G22" s="6" t="s">
        <v>200</v>
      </c>
      <c r="H22" s="17">
        <v>29186.79</v>
      </c>
      <c r="I22" s="17">
        <v>29186.79</v>
      </c>
      <c r="J22" s="17"/>
      <c r="K22" s="17"/>
      <c r="L22" s="17">
        <v>29186.79</v>
      </c>
      <c r="M22" s="17"/>
      <c r="N22" s="17"/>
      <c r="O22" s="17"/>
      <c r="P22" s="21"/>
      <c r="Q22" s="17"/>
      <c r="R22" s="17"/>
      <c r="S22" s="17"/>
      <c r="T22" s="17"/>
      <c r="U22" s="17"/>
      <c r="V22" s="17"/>
      <c r="W22" s="17"/>
    </row>
    <row r="23" ht="18.75" customHeight="1" spans="1:23">
      <c r="A23" s="55" t="s">
        <v>56</v>
      </c>
      <c r="B23" s="6" t="s">
        <v>207</v>
      </c>
      <c r="C23" s="7" t="s">
        <v>142</v>
      </c>
      <c r="D23" s="6" t="s">
        <v>141</v>
      </c>
      <c r="E23" s="6" t="s">
        <v>142</v>
      </c>
      <c r="F23" s="6" t="s">
        <v>208</v>
      </c>
      <c r="G23" s="6" t="s">
        <v>142</v>
      </c>
      <c r="H23" s="17">
        <v>1370112</v>
      </c>
      <c r="I23" s="17">
        <v>1370112</v>
      </c>
      <c r="J23" s="17"/>
      <c r="K23" s="17"/>
      <c r="L23" s="17">
        <v>1370112</v>
      </c>
      <c r="M23" s="17"/>
      <c r="N23" s="17"/>
      <c r="O23" s="17"/>
      <c r="P23" s="21"/>
      <c r="Q23" s="17"/>
      <c r="R23" s="17"/>
      <c r="S23" s="17"/>
      <c r="T23" s="17"/>
      <c r="U23" s="17"/>
      <c r="V23" s="17"/>
      <c r="W23" s="17"/>
    </row>
    <row r="24" ht="18.75" customHeight="1" spans="1:23">
      <c r="A24" s="55" t="s">
        <v>56</v>
      </c>
      <c r="B24" s="6" t="s">
        <v>209</v>
      </c>
      <c r="C24" s="7" t="s">
        <v>210</v>
      </c>
      <c r="D24" s="6" t="s">
        <v>89</v>
      </c>
      <c r="E24" s="6" t="s">
        <v>90</v>
      </c>
      <c r="F24" s="6" t="s">
        <v>211</v>
      </c>
      <c r="G24" s="6" t="s">
        <v>212</v>
      </c>
      <c r="H24" s="17">
        <v>72000</v>
      </c>
      <c r="I24" s="17">
        <v>72000</v>
      </c>
      <c r="J24" s="17"/>
      <c r="K24" s="17"/>
      <c r="L24" s="17">
        <v>72000</v>
      </c>
      <c r="M24" s="17"/>
      <c r="N24" s="17"/>
      <c r="O24" s="17"/>
      <c r="P24" s="21"/>
      <c r="Q24" s="17"/>
      <c r="R24" s="17"/>
      <c r="S24" s="17"/>
      <c r="T24" s="17"/>
      <c r="U24" s="17"/>
      <c r="V24" s="17"/>
      <c r="W24" s="17"/>
    </row>
    <row r="25" ht="18.75" customHeight="1" spans="1:23">
      <c r="A25" s="55" t="s">
        <v>56</v>
      </c>
      <c r="B25" s="6" t="s">
        <v>209</v>
      </c>
      <c r="C25" s="7" t="s">
        <v>210</v>
      </c>
      <c r="D25" s="6" t="s">
        <v>91</v>
      </c>
      <c r="E25" s="6" t="s">
        <v>92</v>
      </c>
      <c r="F25" s="6" t="s">
        <v>211</v>
      </c>
      <c r="G25" s="6" t="s">
        <v>212</v>
      </c>
      <c r="H25" s="17">
        <v>57600</v>
      </c>
      <c r="I25" s="17">
        <v>57600</v>
      </c>
      <c r="J25" s="17"/>
      <c r="K25" s="17"/>
      <c r="L25" s="17">
        <v>57600</v>
      </c>
      <c r="M25" s="17"/>
      <c r="N25" s="17"/>
      <c r="O25" s="17"/>
      <c r="P25" s="21"/>
      <c r="Q25" s="17"/>
      <c r="R25" s="17"/>
      <c r="S25" s="17"/>
      <c r="T25" s="17"/>
      <c r="U25" s="17"/>
      <c r="V25" s="17"/>
      <c r="W25" s="17"/>
    </row>
    <row r="26" ht="18.75" customHeight="1" spans="1:23">
      <c r="A26" s="55" t="s">
        <v>56</v>
      </c>
      <c r="B26" s="6" t="s">
        <v>213</v>
      </c>
      <c r="C26" s="7" t="s">
        <v>214</v>
      </c>
      <c r="D26" s="6" t="s">
        <v>76</v>
      </c>
      <c r="E26" s="6" t="s">
        <v>77</v>
      </c>
      <c r="F26" s="6" t="s">
        <v>215</v>
      </c>
      <c r="G26" s="6" t="s">
        <v>216</v>
      </c>
      <c r="H26" s="17">
        <v>60000</v>
      </c>
      <c r="I26" s="17">
        <v>60000</v>
      </c>
      <c r="J26" s="17"/>
      <c r="K26" s="17"/>
      <c r="L26" s="17">
        <v>60000</v>
      </c>
      <c r="M26" s="17"/>
      <c r="N26" s="17"/>
      <c r="O26" s="17"/>
      <c r="P26" s="21"/>
      <c r="Q26" s="17"/>
      <c r="R26" s="17"/>
      <c r="S26" s="17"/>
      <c r="T26" s="17"/>
      <c r="U26" s="17"/>
      <c r="V26" s="17"/>
      <c r="W26" s="17"/>
    </row>
    <row r="27" ht="18.75" customHeight="1" spans="1:23">
      <c r="A27" s="55" t="s">
        <v>56</v>
      </c>
      <c r="B27" s="6" t="s">
        <v>217</v>
      </c>
      <c r="C27" s="7" t="s">
        <v>168</v>
      </c>
      <c r="D27" s="6" t="s">
        <v>76</v>
      </c>
      <c r="E27" s="6" t="s">
        <v>77</v>
      </c>
      <c r="F27" s="6" t="s">
        <v>218</v>
      </c>
      <c r="G27" s="6" t="s">
        <v>168</v>
      </c>
      <c r="H27" s="17">
        <v>63000</v>
      </c>
      <c r="I27" s="17">
        <v>63000</v>
      </c>
      <c r="J27" s="17"/>
      <c r="K27" s="17"/>
      <c r="L27" s="17">
        <v>63000</v>
      </c>
      <c r="M27" s="17"/>
      <c r="N27" s="17"/>
      <c r="O27" s="17"/>
      <c r="P27" s="21"/>
      <c r="Q27" s="17"/>
      <c r="R27" s="17"/>
      <c r="S27" s="17"/>
      <c r="T27" s="17"/>
      <c r="U27" s="17"/>
      <c r="V27" s="17"/>
      <c r="W27" s="17"/>
    </row>
    <row r="28" ht="18.75" customHeight="1" spans="1:23">
      <c r="A28" s="55" t="s">
        <v>56</v>
      </c>
      <c r="B28" s="6" t="s">
        <v>219</v>
      </c>
      <c r="C28" s="7" t="s">
        <v>220</v>
      </c>
      <c r="D28" s="6" t="s">
        <v>76</v>
      </c>
      <c r="E28" s="6" t="s">
        <v>77</v>
      </c>
      <c r="F28" s="6" t="s">
        <v>221</v>
      </c>
      <c r="G28" s="6" t="s">
        <v>220</v>
      </c>
      <c r="H28" s="17">
        <v>165861.72</v>
      </c>
      <c r="I28" s="17">
        <v>165861.72</v>
      </c>
      <c r="J28" s="17"/>
      <c r="K28" s="17"/>
      <c r="L28" s="17">
        <v>165861.72</v>
      </c>
      <c r="M28" s="17"/>
      <c r="N28" s="17"/>
      <c r="O28" s="17"/>
      <c r="P28" s="21"/>
      <c r="Q28" s="17"/>
      <c r="R28" s="17"/>
      <c r="S28" s="17"/>
      <c r="T28" s="17"/>
      <c r="U28" s="17"/>
      <c r="V28" s="17"/>
      <c r="W28" s="17"/>
    </row>
    <row r="29" ht="18.75" customHeight="1" spans="1:23">
      <c r="A29" s="55" t="s">
        <v>56</v>
      </c>
      <c r="B29" s="6" t="s">
        <v>222</v>
      </c>
      <c r="C29" s="7" t="s">
        <v>223</v>
      </c>
      <c r="D29" s="6" t="s">
        <v>80</v>
      </c>
      <c r="E29" s="6" t="s">
        <v>81</v>
      </c>
      <c r="F29" s="6" t="s">
        <v>191</v>
      </c>
      <c r="G29" s="6" t="s">
        <v>192</v>
      </c>
      <c r="H29" s="17">
        <v>2983224</v>
      </c>
      <c r="I29" s="17">
        <v>2983224</v>
      </c>
      <c r="J29" s="17"/>
      <c r="K29" s="17"/>
      <c r="L29" s="17">
        <v>2983224</v>
      </c>
      <c r="M29" s="17"/>
      <c r="N29" s="17"/>
      <c r="O29" s="17"/>
      <c r="P29" s="21"/>
      <c r="Q29" s="17"/>
      <c r="R29" s="17"/>
      <c r="S29" s="17"/>
      <c r="T29" s="17"/>
      <c r="U29" s="17"/>
      <c r="V29" s="17"/>
      <c r="W29" s="17"/>
    </row>
    <row r="30" ht="18.75" customHeight="1" spans="1:23">
      <c r="A30" s="55" t="s">
        <v>56</v>
      </c>
      <c r="B30" s="6" t="s">
        <v>222</v>
      </c>
      <c r="C30" s="7" t="s">
        <v>223</v>
      </c>
      <c r="D30" s="6" t="s">
        <v>80</v>
      </c>
      <c r="E30" s="6" t="s">
        <v>81</v>
      </c>
      <c r="F30" s="6" t="s">
        <v>193</v>
      </c>
      <c r="G30" s="6" t="s">
        <v>194</v>
      </c>
      <c r="H30" s="17">
        <v>231780</v>
      </c>
      <c r="I30" s="17">
        <v>231780</v>
      </c>
      <c r="J30" s="17"/>
      <c r="K30" s="17"/>
      <c r="L30" s="17">
        <v>231780</v>
      </c>
      <c r="M30" s="17"/>
      <c r="N30" s="17"/>
      <c r="O30" s="17"/>
      <c r="P30" s="21"/>
      <c r="Q30" s="17"/>
      <c r="R30" s="17"/>
      <c r="S30" s="17"/>
      <c r="T30" s="17"/>
      <c r="U30" s="17"/>
      <c r="V30" s="17"/>
      <c r="W30" s="17"/>
    </row>
    <row r="31" ht="18.75" customHeight="1" spans="1:23">
      <c r="A31" s="55" t="s">
        <v>56</v>
      </c>
      <c r="B31" s="6" t="s">
        <v>222</v>
      </c>
      <c r="C31" s="7" t="s">
        <v>223</v>
      </c>
      <c r="D31" s="6" t="s">
        <v>80</v>
      </c>
      <c r="E31" s="6" t="s">
        <v>81</v>
      </c>
      <c r="F31" s="6" t="s">
        <v>224</v>
      </c>
      <c r="G31" s="6" t="s">
        <v>225</v>
      </c>
      <c r="H31" s="17">
        <v>2447760</v>
      </c>
      <c r="I31" s="17">
        <v>2447760</v>
      </c>
      <c r="J31" s="17"/>
      <c r="K31" s="17"/>
      <c r="L31" s="17">
        <v>2447760</v>
      </c>
      <c r="M31" s="17"/>
      <c r="N31" s="17"/>
      <c r="O31" s="17"/>
      <c r="P31" s="21"/>
      <c r="Q31" s="17"/>
      <c r="R31" s="17"/>
      <c r="S31" s="17"/>
      <c r="T31" s="17"/>
      <c r="U31" s="17"/>
      <c r="V31" s="17"/>
      <c r="W31" s="17"/>
    </row>
    <row r="32" ht="18.75" customHeight="1" spans="1:23">
      <c r="A32" s="55" t="s">
        <v>56</v>
      </c>
      <c r="B32" s="6" t="s">
        <v>222</v>
      </c>
      <c r="C32" s="7" t="s">
        <v>223</v>
      </c>
      <c r="D32" s="6" t="s">
        <v>80</v>
      </c>
      <c r="E32" s="6" t="s">
        <v>81</v>
      </c>
      <c r="F32" s="6" t="s">
        <v>224</v>
      </c>
      <c r="G32" s="6" t="s">
        <v>225</v>
      </c>
      <c r="H32" s="17">
        <v>990900</v>
      </c>
      <c r="I32" s="17">
        <v>990900</v>
      </c>
      <c r="J32" s="17"/>
      <c r="K32" s="17"/>
      <c r="L32" s="17">
        <v>990900</v>
      </c>
      <c r="M32" s="17"/>
      <c r="N32" s="17"/>
      <c r="O32" s="17"/>
      <c r="P32" s="21"/>
      <c r="Q32" s="17"/>
      <c r="R32" s="17"/>
      <c r="S32" s="17"/>
      <c r="T32" s="17"/>
      <c r="U32" s="17"/>
      <c r="V32" s="17"/>
      <c r="W32" s="17"/>
    </row>
    <row r="33" ht="18.75" customHeight="1" spans="1:23">
      <c r="A33" s="55" t="s">
        <v>56</v>
      </c>
      <c r="B33" s="6" t="s">
        <v>222</v>
      </c>
      <c r="C33" s="7" t="s">
        <v>223</v>
      </c>
      <c r="D33" s="6" t="s">
        <v>143</v>
      </c>
      <c r="E33" s="6" t="s">
        <v>144</v>
      </c>
      <c r="F33" s="6" t="s">
        <v>193</v>
      </c>
      <c r="G33" s="6" t="s">
        <v>194</v>
      </c>
      <c r="H33" s="17">
        <v>95484</v>
      </c>
      <c r="I33" s="17">
        <v>95484</v>
      </c>
      <c r="J33" s="17"/>
      <c r="K33" s="17"/>
      <c r="L33" s="17">
        <v>95484</v>
      </c>
      <c r="M33" s="17"/>
      <c r="N33" s="17"/>
      <c r="O33" s="17"/>
      <c r="P33" s="21"/>
      <c r="Q33" s="17"/>
      <c r="R33" s="17"/>
      <c r="S33" s="17"/>
      <c r="T33" s="17"/>
      <c r="U33" s="17"/>
      <c r="V33" s="17"/>
      <c r="W33" s="17"/>
    </row>
    <row r="34" ht="18.75" customHeight="1" spans="1:23">
      <c r="A34" s="55" t="s">
        <v>56</v>
      </c>
      <c r="B34" s="6" t="s">
        <v>226</v>
      </c>
      <c r="C34" s="7" t="s">
        <v>227</v>
      </c>
      <c r="D34" s="6" t="s">
        <v>76</v>
      </c>
      <c r="E34" s="6" t="s">
        <v>77</v>
      </c>
      <c r="F34" s="6" t="s">
        <v>228</v>
      </c>
      <c r="G34" s="6" t="s">
        <v>229</v>
      </c>
      <c r="H34" s="17">
        <v>201400</v>
      </c>
      <c r="I34" s="17">
        <v>201400</v>
      </c>
      <c r="J34" s="17"/>
      <c r="K34" s="17"/>
      <c r="L34" s="17">
        <v>201400</v>
      </c>
      <c r="M34" s="17"/>
      <c r="N34" s="17"/>
      <c r="O34" s="17"/>
      <c r="P34" s="21"/>
      <c r="Q34" s="17"/>
      <c r="R34" s="17"/>
      <c r="S34" s="17"/>
      <c r="T34" s="17"/>
      <c r="U34" s="17"/>
      <c r="V34" s="17"/>
      <c r="W34" s="17"/>
    </row>
    <row r="35" ht="18.75" customHeight="1" spans="1:23">
      <c r="A35" s="55" t="s">
        <v>56</v>
      </c>
      <c r="B35" s="6" t="s">
        <v>226</v>
      </c>
      <c r="C35" s="7" t="s">
        <v>227</v>
      </c>
      <c r="D35" s="6" t="s">
        <v>76</v>
      </c>
      <c r="E35" s="6" t="s">
        <v>77</v>
      </c>
      <c r="F35" s="6" t="s">
        <v>230</v>
      </c>
      <c r="G35" s="6" t="s">
        <v>231</v>
      </c>
      <c r="H35" s="17">
        <v>30000</v>
      </c>
      <c r="I35" s="17">
        <v>30000</v>
      </c>
      <c r="J35" s="17"/>
      <c r="K35" s="17"/>
      <c r="L35" s="17">
        <v>30000</v>
      </c>
      <c r="M35" s="17"/>
      <c r="N35" s="17"/>
      <c r="O35" s="17"/>
      <c r="P35" s="21"/>
      <c r="Q35" s="17"/>
      <c r="R35" s="17"/>
      <c r="S35" s="17"/>
      <c r="T35" s="17"/>
      <c r="U35" s="17"/>
      <c r="V35" s="17"/>
      <c r="W35" s="17"/>
    </row>
    <row r="36" ht="18.75" customHeight="1" spans="1:23">
      <c r="A36" s="55" t="s">
        <v>56</v>
      </c>
      <c r="B36" s="6" t="s">
        <v>226</v>
      </c>
      <c r="C36" s="7" t="s">
        <v>227</v>
      </c>
      <c r="D36" s="6" t="s">
        <v>76</v>
      </c>
      <c r="E36" s="6" t="s">
        <v>77</v>
      </c>
      <c r="F36" s="6" t="s">
        <v>232</v>
      </c>
      <c r="G36" s="6" t="s">
        <v>233</v>
      </c>
      <c r="H36" s="17">
        <v>180000</v>
      </c>
      <c r="I36" s="17">
        <v>180000</v>
      </c>
      <c r="J36" s="17"/>
      <c r="K36" s="17"/>
      <c r="L36" s="17">
        <v>180000</v>
      </c>
      <c r="M36" s="17"/>
      <c r="N36" s="17"/>
      <c r="O36" s="17"/>
      <c r="P36" s="21"/>
      <c r="Q36" s="17"/>
      <c r="R36" s="17"/>
      <c r="S36" s="17"/>
      <c r="T36" s="17"/>
      <c r="U36" s="17"/>
      <c r="V36" s="17"/>
      <c r="W36" s="17"/>
    </row>
    <row r="37" ht="18.75" customHeight="1" spans="1:23">
      <c r="A37" s="55" t="s">
        <v>56</v>
      </c>
      <c r="B37" s="6" t="s">
        <v>226</v>
      </c>
      <c r="C37" s="7" t="s">
        <v>227</v>
      </c>
      <c r="D37" s="6" t="s">
        <v>76</v>
      </c>
      <c r="E37" s="6" t="s">
        <v>77</v>
      </c>
      <c r="F37" s="6" t="s">
        <v>234</v>
      </c>
      <c r="G37" s="6" t="s">
        <v>235</v>
      </c>
      <c r="H37" s="17">
        <v>46000</v>
      </c>
      <c r="I37" s="17">
        <v>46000</v>
      </c>
      <c r="J37" s="17"/>
      <c r="K37" s="17"/>
      <c r="L37" s="17">
        <v>46000</v>
      </c>
      <c r="M37" s="17"/>
      <c r="N37" s="17"/>
      <c r="O37" s="17"/>
      <c r="P37" s="21"/>
      <c r="Q37" s="17"/>
      <c r="R37" s="17"/>
      <c r="S37" s="17"/>
      <c r="T37" s="17"/>
      <c r="U37" s="17"/>
      <c r="V37" s="17"/>
      <c r="W37" s="17"/>
    </row>
    <row r="38" ht="18.75" customHeight="1" spans="1:23">
      <c r="A38" s="55" t="s">
        <v>56</v>
      </c>
      <c r="B38" s="6" t="s">
        <v>226</v>
      </c>
      <c r="C38" s="7" t="s">
        <v>227</v>
      </c>
      <c r="D38" s="6" t="s">
        <v>76</v>
      </c>
      <c r="E38" s="6" t="s">
        <v>77</v>
      </c>
      <c r="F38" s="6" t="s">
        <v>236</v>
      </c>
      <c r="G38" s="6" t="s">
        <v>237</v>
      </c>
      <c r="H38" s="17">
        <v>16400</v>
      </c>
      <c r="I38" s="17">
        <v>16400</v>
      </c>
      <c r="J38" s="17"/>
      <c r="K38" s="17"/>
      <c r="L38" s="17">
        <v>16400</v>
      </c>
      <c r="M38" s="17"/>
      <c r="N38" s="17"/>
      <c r="O38" s="17"/>
      <c r="P38" s="21"/>
      <c r="Q38" s="17"/>
      <c r="R38" s="17"/>
      <c r="S38" s="17"/>
      <c r="T38" s="17"/>
      <c r="U38" s="17"/>
      <c r="V38" s="17"/>
      <c r="W38" s="17"/>
    </row>
    <row r="39" ht="18.75" customHeight="1" spans="1:23">
      <c r="A39" s="55" t="s">
        <v>56</v>
      </c>
      <c r="B39" s="6" t="s">
        <v>226</v>
      </c>
      <c r="C39" s="7" t="s">
        <v>227</v>
      </c>
      <c r="D39" s="6" t="s">
        <v>76</v>
      </c>
      <c r="E39" s="6" t="s">
        <v>77</v>
      </c>
      <c r="F39" s="6" t="s">
        <v>238</v>
      </c>
      <c r="G39" s="6" t="s">
        <v>239</v>
      </c>
      <c r="H39" s="17">
        <v>24000</v>
      </c>
      <c r="I39" s="17">
        <v>24000</v>
      </c>
      <c r="J39" s="17"/>
      <c r="K39" s="17"/>
      <c r="L39" s="17">
        <v>24000</v>
      </c>
      <c r="M39" s="17"/>
      <c r="N39" s="17"/>
      <c r="O39" s="17"/>
      <c r="P39" s="21"/>
      <c r="Q39" s="17"/>
      <c r="R39" s="17"/>
      <c r="S39" s="17"/>
      <c r="T39" s="17"/>
      <c r="U39" s="17"/>
      <c r="V39" s="17"/>
      <c r="W39" s="17"/>
    </row>
    <row r="40" ht="18.75" customHeight="1" spans="1:23">
      <c r="A40" s="55" t="s">
        <v>56</v>
      </c>
      <c r="B40" s="6" t="s">
        <v>226</v>
      </c>
      <c r="C40" s="7" t="s">
        <v>227</v>
      </c>
      <c r="D40" s="6" t="s">
        <v>76</v>
      </c>
      <c r="E40" s="6" t="s">
        <v>77</v>
      </c>
      <c r="F40" s="6" t="s">
        <v>240</v>
      </c>
      <c r="G40" s="6" t="s">
        <v>241</v>
      </c>
      <c r="H40" s="17">
        <v>12200</v>
      </c>
      <c r="I40" s="17">
        <v>12200</v>
      </c>
      <c r="J40" s="17"/>
      <c r="K40" s="17"/>
      <c r="L40" s="17">
        <v>12200</v>
      </c>
      <c r="M40" s="17"/>
      <c r="N40" s="17"/>
      <c r="O40" s="17"/>
      <c r="P40" s="21"/>
      <c r="Q40" s="17"/>
      <c r="R40" s="17"/>
      <c r="S40" s="17"/>
      <c r="T40" s="17"/>
      <c r="U40" s="17"/>
      <c r="V40" s="17"/>
      <c r="W40" s="17"/>
    </row>
    <row r="41" ht="18.75" customHeight="1" spans="1:23">
      <c r="A41" s="55" t="s">
        <v>56</v>
      </c>
      <c r="B41" s="6" t="s">
        <v>226</v>
      </c>
      <c r="C41" s="7" t="s">
        <v>227</v>
      </c>
      <c r="D41" s="6" t="s">
        <v>76</v>
      </c>
      <c r="E41" s="6" t="s">
        <v>77</v>
      </c>
      <c r="F41" s="6" t="s">
        <v>242</v>
      </c>
      <c r="G41" s="6" t="s">
        <v>243</v>
      </c>
      <c r="H41" s="17">
        <v>72000</v>
      </c>
      <c r="I41" s="17">
        <v>72000</v>
      </c>
      <c r="J41" s="17"/>
      <c r="K41" s="17"/>
      <c r="L41" s="17">
        <v>72000</v>
      </c>
      <c r="M41" s="17"/>
      <c r="N41" s="17"/>
      <c r="O41" s="17"/>
      <c r="P41" s="21"/>
      <c r="Q41" s="17"/>
      <c r="R41" s="17"/>
      <c r="S41" s="17"/>
      <c r="T41" s="17"/>
      <c r="U41" s="17"/>
      <c r="V41" s="17"/>
      <c r="W41" s="17"/>
    </row>
    <row r="42" ht="18.75" customHeight="1" spans="1:23">
      <c r="A42" s="55" t="s">
        <v>56</v>
      </c>
      <c r="B42" s="6" t="s">
        <v>226</v>
      </c>
      <c r="C42" s="7" t="s">
        <v>227</v>
      </c>
      <c r="D42" s="6" t="s">
        <v>89</v>
      </c>
      <c r="E42" s="6" t="s">
        <v>90</v>
      </c>
      <c r="F42" s="6" t="s">
        <v>242</v>
      </c>
      <c r="G42" s="6" t="s">
        <v>243</v>
      </c>
      <c r="H42" s="17">
        <v>6000</v>
      </c>
      <c r="I42" s="17">
        <v>6000</v>
      </c>
      <c r="J42" s="17"/>
      <c r="K42" s="17"/>
      <c r="L42" s="17">
        <v>6000</v>
      </c>
      <c r="M42" s="17"/>
      <c r="N42" s="17"/>
      <c r="O42" s="17"/>
      <c r="P42" s="21"/>
      <c r="Q42" s="17"/>
      <c r="R42" s="17"/>
      <c r="S42" s="17"/>
      <c r="T42" s="17"/>
      <c r="U42" s="17"/>
      <c r="V42" s="17"/>
      <c r="W42" s="17"/>
    </row>
    <row r="43" ht="18.75" customHeight="1" spans="1:23">
      <c r="A43" s="55" t="s">
        <v>56</v>
      </c>
      <c r="B43" s="6" t="s">
        <v>226</v>
      </c>
      <c r="C43" s="7" t="s">
        <v>227</v>
      </c>
      <c r="D43" s="6" t="s">
        <v>91</v>
      </c>
      <c r="E43" s="6" t="s">
        <v>92</v>
      </c>
      <c r="F43" s="6" t="s">
        <v>242</v>
      </c>
      <c r="G43" s="6" t="s">
        <v>243</v>
      </c>
      <c r="H43" s="17">
        <v>4800</v>
      </c>
      <c r="I43" s="17">
        <v>4800</v>
      </c>
      <c r="J43" s="17"/>
      <c r="K43" s="17"/>
      <c r="L43" s="17">
        <v>4800</v>
      </c>
      <c r="M43" s="17"/>
      <c r="N43" s="17"/>
      <c r="O43" s="17"/>
      <c r="P43" s="21"/>
      <c r="Q43" s="17"/>
      <c r="R43" s="17"/>
      <c r="S43" s="17"/>
      <c r="T43" s="17"/>
      <c r="U43" s="17"/>
      <c r="V43" s="17"/>
      <c r="W43" s="17"/>
    </row>
    <row r="44" ht="18.75" customHeight="1" spans="1:23">
      <c r="A44" s="55" t="s">
        <v>56</v>
      </c>
      <c r="B44" s="6" t="s">
        <v>244</v>
      </c>
      <c r="C44" s="7" t="s">
        <v>245</v>
      </c>
      <c r="D44" s="6" t="s">
        <v>76</v>
      </c>
      <c r="E44" s="6" t="s">
        <v>77</v>
      </c>
      <c r="F44" s="6" t="s">
        <v>193</v>
      </c>
      <c r="G44" s="6" t="s">
        <v>194</v>
      </c>
      <c r="H44" s="17">
        <v>168000</v>
      </c>
      <c r="I44" s="17">
        <v>168000</v>
      </c>
      <c r="J44" s="17"/>
      <c r="K44" s="17"/>
      <c r="L44" s="17">
        <v>168000</v>
      </c>
      <c r="M44" s="17"/>
      <c r="N44" s="17"/>
      <c r="O44" s="17"/>
      <c r="P44" s="21"/>
      <c r="Q44" s="17"/>
      <c r="R44" s="17"/>
      <c r="S44" s="17"/>
      <c r="T44" s="17"/>
      <c r="U44" s="17"/>
      <c r="V44" s="17"/>
      <c r="W44" s="17"/>
    </row>
    <row r="45" ht="18.75" customHeight="1" spans="1:23">
      <c r="A45" s="55" t="s">
        <v>56</v>
      </c>
      <c r="B45" s="6" t="s">
        <v>246</v>
      </c>
      <c r="C45" s="7" t="s">
        <v>247</v>
      </c>
      <c r="D45" s="6" t="s">
        <v>76</v>
      </c>
      <c r="E45" s="6" t="s">
        <v>77</v>
      </c>
      <c r="F45" s="6" t="s">
        <v>248</v>
      </c>
      <c r="G45" s="6" t="s">
        <v>249</v>
      </c>
      <c r="H45" s="17">
        <v>250800</v>
      </c>
      <c r="I45" s="17">
        <v>250800</v>
      </c>
      <c r="J45" s="17"/>
      <c r="K45" s="17"/>
      <c r="L45" s="17">
        <v>250800</v>
      </c>
      <c r="M45" s="17"/>
      <c r="N45" s="17"/>
      <c r="O45" s="17"/>
      <c r="P45" s="21"/>
      <c r="Q45" s="17"/>
      <c r="R45" s="17"/>
      <c r="S45" s="17"/>
      <c r="T45" s="17"/>
      <c r="U45" s="17"/>
      <c r="V45" s="17"/>
      <c r="W45" s="17"/>
    </row>
    <row r="46" ht="18.75" customHeight="1" spans="1:23">
      <c r="A46" s="55" t="s">
        <v>56</v>
      </c>
      <c r="B46" s="6" t="s">
        <v>250</v>
      </c>
      <c r="C46" s="7" t="s">
        <v>251</v>
      </c>
      <c r="D46" s="6" t="s">
        <v>76</v>
      </c>
      <c r="E46" s="6" t="s">
        <v>77</v>
      </c>
      <c r="F46" s="6" t="s">
        <v>195</v>
      </c>
      <c r="G46" s="6" t="s">
        <v>196</v>
      </c>
      <c r="H46" s="17">
        <v>470952</v>
      </c>
      <c r="I46" s="17">
        <v>470952</v>
      </c>
      <c r="J46" s="17"/>
      <c r="K46" s="17"/>
      <c r="L46" s="17">
        <v>470952</v>
      </c>
      <c r="M46" s="17"/>
      <c r="N46" s="17"/>
      <c r="O46" s="17"/>
      <c r="P46" s="21"/>
      <c r="Q46" s="17"/>
      <c r="R46" s="17"/>
      <c r="S46" s="17"/>
      <c r="T46" s="17"/>
      <c r="U46" s="17"/>
      <c r="V46" s="17"/>
      <c r="W46" s="17"/>
    </row>
    <row r="47" ht="18.75" customHeight="1" spans="1:23">
      <c r="A47" s="55" t="s">
        <v>56</v>
      </c>
      <c r="B47" s="6" t="s">
        <v>252</v>
      </c>
      <c r="C47" s="7" t="s">
        <v>253</v>
      </c>
      <c r="D47" s="6" t="s">
        <v>76</v>
      </c>
      <c r="E47" s="6" t="s">
        <v>77</v>
      </c>
      <c r="F47" s="6" t="s">
        <v>254</v>
      </c>
      <c r="G47" s="6" t="s">
        <v>255</v>
      </c>
      <c r="H47" s="17">
        <v>1152000</v>
      </c>
      <c r="I47" s="17">
        <v>1152000</v>
      </c>
      <c r="J47" s="17"/>
      <c r="K47" s="17"/>
      <c r="L47" s="17">
        <v>1152000</v>
      </c>
      <c r="M47" s="17"/>
      <c r="N47" s="17"/>
      <c r="O47" s="17"/>
      <c r="P47" s="21"/>
      <c r="Q47" s="17"/>
      <c r="R47" s="17"/>
      <c r="S47" s="17"/>
      <c r="T47" s="17"/>
      <c r="U47" s="17"/>
      <c r="V47" s="17"/>
      <c r="W47" s="17"/>
    </row>
    <row r="48" ht="18.75" customHeight="1" spans="1:23">
      <c r="A48" s="55" t="s">
        <v>56</v>
      </c>
      <c r="B48" s="6" t="s">
        <v>256</v>
      </c>
      <c r="C48" s="7" t="s">
        <v>257</v>
      </c>
      <c r="D48" s="6" t="s">
        <v>135</v>
      </c>
      <c r="E48" s="6" t="s">
        <v>136</v>
      </c>
      <c r="F48" s="6" t="s">
        <v>258</v>
      </c>
      <c r="G48" s="6" t="s">
        <v>259</v>
      </c>
      <c r="H48" s="17">
        <v>157200</v>
      </c>
      <c r="I48" s="17">
        <v>157200</v>
      </c>
      <c r="J48" s="17"/>
      <c r="K48" s="17"/>
      <c r="L48" s="17">
        <v>157200</v>
      </c>
      <c r="M48" s="17"/>
      <c r="N48" s="17"/>
      <c r="O48" s="17"/>
      <c r="P48" s="21"/>
      <c r="Q48" s="17"/>
      <c r="R48" s="17"/>
      <c r="S48" s="17"/>
      <c r="T48" s="17"/>
      <c r="U48" s="17"/>
      <c r="V48" s="17"/>
      <c r="W48" s="17"/>
    </row>
    <row r="49" ht="18.75" customHeight="1" spans="1:23">
      <c r="A49" s="55" t="s">
        <v>56</v>
      </c>
      <c r="B49" s="6" t="s">
        <v>256</v>
      </c>
      <c r="C49" s="7" t="s">
        <v>257</v>
      </c>
      <c r="D49" s="6" t="s">
        <v>135</v>
      </c>
      <c r="E49" s="6" t="s">
        <v>136</v>
      </c>
      <c r="F49" s="6" t="s">
        <v>258</v>
      </c>
      <c r="G49" s="6" t="s">
        <v>259</v>
      </c>
      <c r="H49" s="17">
        <v>156000</v>
      </c>
      <c r="I49" s="17">
        <v>156000</v>
      </c>
      <c r="J49" s="17"/>
      <c r="K49" s="17"/>
      <c r="L49" s="17">
        <v>156000</v>
      </c>
      <c r="M49" s="17"/>
      <c r="N49" s="17"/>
      <c r="O49" s="17"/>
      <c r="P49" s="21"/>
      <c r="Q49" s="17"/>
      <c r="R49" s="17"/>
      <c r="S49" s="17"/>
      <c r="T49" s="17"/>
      <c r="U49" s="17"/>
      <c r="V49" s="17"/>
      <c r="W49" s="17"/>
    </row>
    <row r="50" ht="18.75" customHeight="1" spans="1:23">
      <c r="A50" s="55" t="s">
        <v>56</v>
      </c>
      <c r="B50" s="6" t="s">
        <v>256</v>
      </c>
      <c r="C50" s="7" t="s">
        <v>257</v>
      </c>
      <c r="D50" s="6" t="s">
        <v>135</v>
      </c>
      <c r="E50" s="6" t="s">
        <v>136</v>
      </c>
      <c r="F50" s="6" t="s">
        <v>258</v>
      </c>
      <c r="G50" s="6" t="s">
        <v>259</v>
      </c>
      <c r="H50" s="17">
        <v>464401</v>
      </c>
      <c r="I50" s="17">
        <v>464401</v>
      </c>
      <c r="J50" s="17"/>
      <c r="K50" s="17"/>
      <c r="L50" s="17">
        <v>464401</v>
      </c>
      <c r="M50" s="17"/>
      <c r="N50" s="17"/>
      <c r="O50" s="17"/>
      <c r="P50" s="21"/>
      <c r="Q50" s="17"/>
      <c r="R50" s="17"/>
      <c r="S50" s="17"/>
      <c r="T50" s="17"/>
      <c r="U50" s="17"/>
      <c r="V50" s="17"/>
      <c r="W50" s="17"/>
    </row>
    <row r="51" ht="18.75" customHeight="1" spans="1:23">
      <c r="A51" s="55" t="s">
        <v>56</v>
      </c>
      <c r="B51" s="6" t="s">
        <v>256</v>
      </c>
      <c r="C51" s="7" t="s">
        <v>257</v>
      </c>
      <c r="D51" s="6" t="s">
        <v>135</v>
      </c>
      <c r="E51" s="6" t="s">
        <v>136</v>
      </c>
      <c r="F51" s="6" t="s">
        <v>258</v>
      </c>
      <c r="G51" s="6" t="s">
        <v>259</v>
      </c>
      <c r="H51" s="17">
        <v>370804</v>
      </c>
      <c r="I51" s="17">
        <v>370804</v>
      </c>
      <c r="J51" s="17"/>
      <c r="K51" s="17"/>
      <c r="L51" s="17">
        <v>370804</v>
      </c>
      <c r="M51" s="17"/>
      <c r="N51" s="17"/>
      <c r="O51" s="17"/>
      <c r="P51" s="21"/>
      <c r="Q51" s="17"/>
      <c r="R51" s="17"/>
      <c r="S51" s="17"/>
      <c r="T51" s="17"/>
      <c r="U51" s="17"/>
      <c r="V51" s="17"/>
      <c r="W51" s="17"/>
    </row>
    <row r="52" ht="18.75" customHeight="1" spans="1:23">
      <c r="A52" s="55" t="s">
        <v>56</v>
      </c>
      <c r="B52" s="6" t="s">
        <v>256</v>
      </c>
      <c r="C52" s="7" t="s">
        <v>257</v>
      </c>
      <c r="D52" s="6" t="s">
        <v>135</v>
      </c>
      <c r="E52" s="6" t="s">
        <v>136</v>
      </c>
      <c r="F52" s="6" t="s">
        <v>258</v>
      </c>
      <c r="G52" s="6" t="s">
        <v>259</v>
      </c>
      <c r="H52" s="17">
        <v>367206</v>
      </c>
      <c r="I52" s="17">
        <v>367206</v>
      </c>
      <c r="J52" s="17"/>
      <c r="K52" s="17"/>
      <c r="L52" s="17">
        <v>367206</v>
      </c>
      <c r="M52" s="17"/>
      <c r="N52" s="17"/>
      <c r="O52" s="17"/>
      <c r="P52" s="21"/>
      <c r="Q52" s="17"/>
      <c r="R52" s="17"/>
      <c r="S52" s="17"/>
      <c r="T52" s="17"/>
      <c r="U52" s="17"/>
      <c r="V52" s="17"/>
      <c r="W52" s="17"/>
    </row>
    <row r="53" ht="18.75" customHeight="1" spans="1:23">
      <c r="A53" s="55" t="s">
        <v>56</v>
      </c>
      <c r="B53" s="6" t="s">
        <v>256</v>
      </c>
      <c r="C53" s="7" t="s">
        <v>257</v>
      </c>
      <c r="D53" s="6" t="s">
        <v>135</v>
      </c>
      <c r="E53" s="6" t="s">
        <v>136</v>
      </c>
      <c r="F53" s="6" t="s">
        <v>258</v>
      </c>
      <c r="G53" s="6" t="s">
        <v>259</v>
      </c>
      <c r="H53" s="17">
        <v>195600</v>
      </c>
      <c r="I53" s="17">
        <v>195600</v>
      </c>
      <c r="J53" s="17"/>
      <c r="K53" s="17"/>
      <c r="L53" s="17">
        <v>195600</v>
      </c>
      <c r="M53" s="17"/>
      <c r="N53" s="17"/>
      <c r="O53" s="17"/>
      <c r="P53" s="21"/>
      <c r="Q53" s="17"/>
      <c r="R53" s="17"/>
      <c r="S53" s="17"/>
      <c r="T53" s="17"/>
      <c r="U53" s="17"/>
      <c r="V53" s="17"/>
      <c r="W53" s="17"/>
    </row>
    <row r="54" ht="18.75" customHeight="1" spans="1:23">
      <c r="A54" s="55" t="s">
        <v>56</v>
      </c>
      <c r="B54" s="6" t="s">
        <v>260</v>
      </c>
      <c r="C54" s="7" t="s">
        <v>261</v>
      </c>
      <c r="D54" s="6" t="s">
        <v>97</v>
      </c>
      <c r="E54" s="6" t="s">
        <v>98</v>
      </c>
      <c r="F54" s="6" t="s">
        <v>258</v>
      </c>
      <c r="G54" s="6" t="s">
        <v>259</v>
      </c>
      <c r="H54" s="17">
        <v>84288</v>
      </c>
      <c r="I54" s="17">
        <v>84288</v>
      </c>
      <c r="J54" s="17"/>
      <c r="K54" s="17"/>
      <c r="L54" s="17">
        <v>84288</v>
      </c>
      <c r="M54" s="17"/>
      <c r="N54" s="17"/>
      <c r="O54" s="17"/>
      <c r="P54" s="21"/>
      <c r="Q54" s="17"/>
      <c r="R54" s="17"/>
      <c r="S54" s="17"/>
      <c r="T54" s="17"/>
      <c r="U54" s="17"/>
      <c r="V54" s="17"/>
      <c r="W54" s="17"/>
    </row>
    <row r="55" ht="18.75" customHeight="1" spans="1:23">
      <c r="A55" s="55" t="s">
        <v>56</v>
      </c>
      <c r="B55" s="6" t="s">
        <v>262</v>
      </c>
      <c r="C55" s="7" t="s">
        <v>263</v>
      </c>
      <c r="D55" s="6" t="s">
        <v>135</v>
      </c>
      <c r="E55" s="6" t="s">
        <v>136</v>
      </c>
      <c r="F55" s="6" t="s">
        <v>228</v>
      </c>
      <c r="G55" s="6" t="s">
        <v>229</v>
      </c>
      <c r="H55" s="17">
        <v>165000</v>
      </c>
      <c r="I55" s="17">
        <v>165000</v>
      </c>
      <c r="J55" s="17"/>
      <c r="K55" s="17"/>
      <c r="L55" s="17">
        <v>165000</v>
      </c>
      <c r="M55" s="17"/>
      <c r="N55" s="17"/>
      <c r="O55" s="17"/>
      <c r="P55" s="21"/>
      <c r="Q55" s="17"/>
      <c r="R55" s="17"/>
      <c r="S55" s="17"/>
      <c r="T55" s="17"/>
      <c r="U55" s="17"/>
      <c r="V55" s="17"/>
      <c r="W55" s="17"/>
    </row>
    <row r="56" ht="18.75" customHeight="1" spans="1:23">
      <c r="A56" s="55" t="s">
        <v>56</v>
      </c>
      <c r="B56" s="6" t="s">
        <v>262</v>
      </c>
      <c r="C56" s="7" t="s">
        <v>263</v>
      </c>
      <c r="D56" s="6" t="s">
        <v>135</v>
      </c>
      <c r="E56" s="6" t="s">
        <v>136</v>
      </c>
      <c r="F56" s="6" t="s">
        <v>228</v>
      </c>
      <c r="G56" s="6" t="s">
        <v>229</v>
      </c>
      <c r="H56" s="17">
        <v>162288</v>
      </c>
      <c r="I56" s="17">
        <v>162288</v>
      </c>
      <c r="J56" s="17"/>
      <c r="K56" s="17"/>
      <c r="L56" s="17">
        <v>162288</v>
      </c>
      <c r="M56" s="17"/>
      <c r="N56" s="17"/>
      <c r="O56" s="17"/>
      <c r="P56" s="21"/>
      <c r="Q56" s="17"/>
      <c r="R56" s="17"/>
      <c r="S56" s="17"/>
      <c r="T56" s="17"/>
      <c r="U56" s="17"/>
      <c r="V56" s="17"/>
      <c r="W56" s="17"/>
    </row>
    <row r="57" ht="18.75" customHeight="1" spans="1:23">
      <c r="A57" s="55" t="s">
        <v>56</v>
      </c>
      <c r="B57" s="6" t="s">
        <v>262</v>
      </c>
      <c r="C57" s="7" t="s">
        <v>263</v>
      </c>
      <c r="D57" s="6" t="s">
        <v>135</v>
      </c>
      <c r="E57" s="6" t="s">
        <v>136</v>
      </c>
      <c r="F57" s="6" t="s">
        <v>228</v>
      </c>
      <c r="G57" s="6" t="s">
        <v>229</v>
      </c>
      <c r="H57" s="17">
        <v>385000</v>
      </c>
      <c r="I57" s="17">
        <v>385000</v>
      </c>
      <c r="J57" s="17"/>
      <c r="K57" s="17"/>
      <c r="L57" s="17">
        <v>385000</v>
      </c>
      <c r="M57" s="17"/>
      <c r="N57" s="17"/>
      <c r="O57" s="17"/>
      <c r="P57" s="21"/>
      <c r="Q57" s="17"/>
      <c r="R57" s="17"/>
      <c r="S57" s="17"/>
      <c r="T57" s="17"/>
      <c r="U57" s="17"/>
      <c r="V57" s="17"/>
      <c r="W57" s="17"/>
    </row>
    <row r="58" ht="18.75" customHeight="1" spans="1:23">
      <c r="A58" s="55" t="s">
        <v>56</v>
      </c>
      <c r="B58" s="6" t="s">
        <v>264</v>
      </c>
      <c r="C58" s="7" t="s">
        <v>265</v>
      </c>
      <c r="D58" s="6" t="s">
        <v>103</v>
      </c>
      <c r="E58" s="6" t="s">
        <v>104</v>
      </c>
      <c r="F58" s="6" t="s">
        <v>258</v>
      </c>
      <c r="G58" s="6" t="s">
        <v>259</v>
      </c>
      <c r="H58" s="17">
        <v>127920</v>
      </c>
      <c r="I58" s="17">
        <v>127920</v>
      </c>
      <c r="J58" s="17"/>
      <c r="K58" s="17"/>
      <c r="L58" s="17">
        <v>127920</v>
      </c>
      <c r="M58" s="17"/>
      <c r="N58" s="17"/>
      <c r="O58" s="17"/>
      <c r="P58" s="21"/>
      <c r="Q58" s="17"/>
      <c r="R58" s="17"/>
      <c r="S58" s="17"/>
      <c r="T58" s="17"/>
      <c r="U58" s="17"/>
      <c r="V58" s="17"/>
      <c r="W58" s="17"/>
    </row>
    <row r="59" ht="18.75" customHeight="1" spans="1:23">
      <c r="A59" s="55" t="s">
        <v>56</v>
      </c>
      <c r="B59" s="6" t="s">
        <v>264</v>
      </c>
      <c r="C59" s="7" t="s">
        <v>265</v>
      </c>
      <c r="D59" s="6" t="s">
        <v>131</v>
      </c>
      <c r="E59" s="6" t="s">
        <v>132</v>
      </c>
      <c r="F59" s="6" t="s">
        <v>258</v>
      </c>
      <c r="G59" s="6" t="s">
        <v>259</v>
      </c>
      <c r="H59" s="17">
        <v>9600</v>
      </c>
      <c r="I59" s="17">
        <v>9600</v>
      </c>
      <c r="J59" s="17"/>
      <c r="K59" s="17"/>
      <c r="L59" s="17">
        <v>9600</v>
      </c>
      <c r="M59" s="17"/>
      <c r="N59" s="17"/>
      <c r="O59" s="17"/>
      <c r="P59" s="21"/>
      <c r="Q59" s="17"/>
      <c r="R59" s="17"/>
      <c r="S59" s="17"/>
      <c r="T59" s="17"/>
      <c r="U59" s="17"/>
      <c r="V59" s="17"/>
      <c r="W59" s="17"/>
    </row>
    <row r="60" ht="18.75" customHeight="1" spans="1:23">
      <c r="A60" s="55" t="s">
        <v>56</v>
      </c>
      <c r="B60" s="6" t="s">
        <v>264</v>
      </c>
      <c r="C60" s="7" t="s">
        <v>265</v>
      </c>
      <c r="D60" s="6" t="s">
        <v>135</v>
      </c>
      <c r="E60" s="6" t="s">
        <v>136</v>
      </c>
      <c r="F60" s="6" t="s">
        <v>258</v>
      </c>
      <c r="G60" s="6" t="s">
        <v>259</v>
      </c>
      <c r="H60" s="17">
        <v>32400</v>
      </c>
      <c r="I60" s="17">
        <v>32400</v>
      </c>
      <c r="J60" s="17"/>
      <c r="K60" s="17"/>
      <c r="L60" s="17">
        <v>32400</v>
      </c>
      <c r="M60" s="17"/>
      <c r="N60" s="17"/>
      <c r="O60" s="17"/>
      <c r="P60" s="21"/>
      <c r="Q60" s="17"/>
      <c r="R60" s="17"/>
      <c r="S60" s="17"/>
      <c r="T60" s="17"/>
      <c r="U60" s="17"/>
      <c r="V60" s="17"/>
      <c r="W60" s="17"/>
    </row>
    <row r="61" ht="18.75" customHeight="1" spans="1:23">
      <c r="A61" s="55" t="s">
        <v>56</v>
      </c>
      <c r="B61" s="6" t="s">
        <v>264</v>
      </c>
      <c r="C61" s="7" t="s">
        <v>265</v>
      </c>
      <c r="D61" s="6" t="s">
        <v>135</v>
      </c>
      <c r="E61" s="6" t="s">
        <v>136</v>
      </c>
      <c r="F61" s="6" t="s">
        <v>258</v>
      </c>
      <c r="G61" s="6" t="s">
        <v>259</v>
      </c>
      <c r="H61" s="17">
        <v>24000</v>
      </c>
      <c r="I61" s="17">
        <v>24000</v>
      </c>
      <c r="J61" s="17"/>
      <c r="K61" s="17"/>
      <c r="L61" s="17">
        <v>24000</v>
      </c>
      <c r="M61" s="17"/>
      <c r="N61" s="17"/>
      <c r="O61" s="17"/>
      <c r="P61" s="21"/>
      <c r="Q61" s="17"/>
      <c r="R61" s="17"/>
      <c r="S61" s="17"/>
      <c r="T61" s="17"/>
      <c r="U61" s="17"/>
      <c r="V61" s="17"/>
      <c r="W61" s="17"/>
    </row>
    <row r="62" ht="18.75" customHeight="1" spans="1:23">
      <c r="A62" s="55" t="s">
        <v>56</v>
      </c>
      <c r="B62" s="6" t="s">
        <v>264</v>
      </c>
      <c r="C62" s="7" t="s">
        <v>265</v>
      </c>
      <c r="D62" s="6" t="s">
        <v>135</v>
      </c>
      <c r="E62" s="6" t="s">
        <v>136</v>
      </c>
      <c r="F62" s="6" t="s">
        <v>258</v>
      </c>
      <c r="G62" s="6" t="s">
        <v>259</v>
      </c>
      <c r="H62" s="17">
        <v>776400</v>
      </c>
      <c r="I62" s="17">
        <v>776400</v>
      </c>
      <c r="J62" s="17"/>
      <c r="K62" s="17"/>
      <c r="L62" s="17">
        <v>776400</v>
      </c>
      <c r="M62" s="17"/>
      <c r="N62" s="17"/>
      <c r="O62" s="17"/>
      <c r="P62" s="21"/>
      <c r="Q62" s="17"/>
      <c r="R62" s="17"/>
      <c r="S62" s="17"/>
      <c r="T62" s="17"/>
      <c r="U62" s="17"/>
      <c r="V62" s="17"/>
      <c r="W62" s="17"/>
    </row>
    <row r="63" ht="18.75" customHeight="1" spans="1:23">
      <c r="A63" s="55" t="s">
        <v>56</v>
      </c>
      <c r="B63" s="6" t="s">
        <v>264</v>
      </c>
      <c r="C63" s="7" t="s">
        <v>265</v>
      </c>
      <c r="D63" s="6" t="s">
        <v>135</v>
      </c>
      <c r="E63" s="6" t="s">
        <v>136</v>
      </c>
      <c r="F63" s="6" t="s">
        <v>258</v>
      </c>
      <c r="G63" s="6" t="s">
        <v>259</v>
      </c>
      <c r="H63" s="17">
        <v>577200</v>
      </c>
      <c r="I63" s="17">
        <v>577200</v>
      </c>
      <c r="J63" s="17"/>
      <c r="K63" s="17"/>
      <c r="L63" s="17">
        <v>577200</v>
      </c>
      <c r="M63" s="17"/>
      <c r="N63" s="17"/>
      <c r="O63" s="17"/>
      <c r="P63" s="21"/>
      <c r="Q63" s="17"/>
      <c r="R63" s="17"/>
      <c r="S63" s="17"/>
      <c r="T63" s="17"/>
      <c r="U63" s="17"/>
      <c r="V63" s="17"/>
      <c r="W63" s="17"/>
    </row>
    <row r="64" ht="18.75" customHeight="1" spans="1:23">
      <c r="A64" s="55" t="s">
        <v>56</v>
      </c>
      <c r="B64" s="6" t="s">
        <v>264</v>
      </c>
      <c r="C64" s="7" t="s">
        <v>265</v>
      </c>
      <c r="D64" s="6" t="s">
        <v>135</v>
      </c>
      <c r="E64" s="6" t="s">
        <v>136</v>
      </c>
      <c r="F64" s="6" t="s">
        <v>258</v>
      </c>
      <c r="G64" s="6" t="s">
        <v>259</v>
      </c>
      <c r="H64" s="17">
        <v>159600</v>
      </c>
      <c r="I64" s="17">
        <v>159600</v>
      </c>
      <c r="J64" s="17"/>
      <c r="K64" s="17"/>
      <c r="L64" s="17">
        <v>159600</v>
      </c>
      <c r="M64" s="17"/>
      <c r="N64" s="17"/>
      <c r="O64" s="17"/>
      <c r="P64" s="21"/>
      <c r="Q64" s="17"/>
      <c r="R64" s="17"/>
      <c r="S64" s="17"/>
      <c r="T64" s="17"/>
      <c r="U64" s="17"/>
      <c r="V64" s="17"/>
      <c r="W64" s="17"/>
    </row>
    <row r="65" ht="18.75" customHeight="1" spans="1:23">
      <c r="A65" s="55" t="s">
        <v>56</v>
      </c>
      <c r="B65" s="6" t="s">
        <v>264</v>
      </c>
      <c r="C65" s="7" t="s">
        <v>265</v>
      </c>
      <c r="D65" s="6" t="s">
        <v>135</v>
      </c>
      <c r="E65" s="6" t="s">
        <v>136</v>
      </c>
      <c r="F65" s="6" t="s">
        <v>258</v>
      </c>
      <c r="G65" s="6" t="s">
        <v>259</v>
      </c>
      <c r="H65" s="17">
        <v>369600</v>
      </c>
      <c r="I65" s="17">
        <v>369600</v>
      </c>
      <c r="J65" s="17"/>
      <c r="K65" s="17"/>
      <c r="L65" s="17">
        <v>369600</v>
      </c>
      <c r="M65" s="17"/>
      <c r="N65" s="17"/>
      <c r="O65" s="17"/>
      <c r="P65" s="21"/>
      <c r="Q65" s="17"/>
      <c r="R65" s="17"/>
      <c r="S65" s="17"/>
      <c r="T65" s="17"/>
      <c r="U65" s="17"/>
      <c r="V65" s="17"/>
      <c r="W65" s="17"/>
    </row>
    <row r="66" ht="18.75" customHeight="1" spans="1:23">
      <c r="A66" s="55" t="s">
        <v>56</v>
      </c>
      <c r="B66" s="6" t="s">
        <v>266</v>
      </c>
      <c r="C66" s="7" t="s">
        <v>267</v>
      </c>
      <c r="D66" s="6" t="s">
        <v>135</v>
      </c>
      <c r="E66" s="6" t="s">
        <v>136</v>
      </c>
      <c r="F66" s="6" t="s">
        <v>258</v>
      </c>
      <c r="G66" s="6" t="s">
        <v>259</v>
      </c>
      <c r="H66" s="17">
        <v>673200</v>
      </c>
      <c r="I66" s="17">
        <v>673200</v>
      </c>
      <c r="J66" s="17"/>
      <c r="K66" s="17"/>
      <c r="L66" s="17">
        <v>673200</v>
      </c>
      <c r="M66" s="17"/>
      <c r="N66" s="17"/>
      <c r="O66" s="17"/>
      <c r="P66" s="21"/>
      <c r="Q66" s="17"/>
      <c r="R66" s="17"/>
      <c r="S66" s="17"/>
      <c r="T66" s="17"/>
      <c r="U66" s="17"/>
      <c r="V66" s="17"/>
      <c r="W66" s="17"/>
    </row>
    <row r="67" ht="18.75" customHeight="1" spans="1:23">
      <c r="A67" s="55" t="s">
        <v>56</v>
      </c>
      <c r="B67" s="6" t="s">
        <v>266</v>
      </c>
      <c r="C67" s="7" t="s">
        <v>267</v>
      </c>
      <c r="D67" s="6" t="s">
        <v>135</v>
      </c>
      <c r="E67" s="6" t="s">
        <v>136</v>
      </c>
      <c r="F67" s="6" t="s">
        <v>258</v>
      </c>
      <c r="G67" s="6" t="s">
        <v>259</v>
      </c>
      <c r="H67" s="17">
        <v>682857</v>
      </c>
      <c r="I67" s="17">
        <v>682857</v>
      </c>
      <c r="J67" s="17"/>
      <c r="K67" s="17"/>
      <c r="L67" s="17">
        <v>682857</v>
      </c>
      <c r="M67" s="17"/>
      <c r="N67" s="17"/>
      <c r="O67" s="17"/>
      <c r="P67" s="21"/>
      <c r="Q67" s="17"/>
      <c r="R67" s="17"/>
      <c r="S67" s="17"/>
      <c r="T67" s="17"/>
      <c r="U67" s="17"/>
      <c r="V67" s="17"/>
      <c r="W67" s="17"/>
    </row>
    <row r="68" ht="18.75" customHeight="1" spans="1:23">
      <c r="A68" s="55" t="s">
        <v>56</v>
      </c>
      <c r="B68" s="6" t="s">
        <v>266</v>
      </c>
      <c r="C68" s="7" t="s">
        <v>267</v>
      </c>
      <c r="D68" s="6" t="s">
        <v>135</v>
      </c>
      <c r="E68" s="6" t="s">
        <v>136</v>
      </c>
      <c r="F68" s="6" t="s">
        <v>258</v>
      </c>
      <c r="G68" s="6" t="s">
        <v>259</v>
      </c>
      <c r="H68" s="17">
        <v>768036</v>
      </c>
      <c r="I68" s="17">
        <v>768036</v>
      </c>
      <c r="J68" s="17"/>
      <c r="K68" s="17"/>
      <c r="L68" s="17">
        <v>768036</v>
      </c>
      <c r="M68" s="17"/>
      <c r="N68" s="17"/>
      <c r="O68" s="17"/>
      <c r="P68" s="21"/>
      <c r="Q68" s="17"/>
      <c r="R68" s="17"/>
      <c r="S68" s="17"/>
      <c r="T68" s="17"/>
      <c r="U68" s="17"/>
      <c r="V68" s="17"/>
      <c r="W68" s="17"/>
    </row>
    <row r="69" ht="18.75" customHeight="1" spans="1:23">
      <c r="A69" s="55" t="s">
        <v>56</v>
      </c>
      <c r="B69" s="6" t="s">
        <v>268</v>
      </c>
      <c r="C69" s="7" t="s">
        <v>269</v>
      </c>
      <c r="D69" s="6" t="s">
        <v>78</v>
      </c>
      <c r="E69" s="6" t="s">
        <v>79</v>
      </c>
      <c r="F69" s="6" t="s">
        <v>254</v>
      </c>
      <c r="G69" s="6" t="s">
        <v>255</v>
      </c>
      <c r="H69" s="17">
        <v>39000</v>
      </c>
      <c r="I69" s="17">
        <v>39000</v>
      </c>
      <c r="J69" s="17"/>
      <c r="K69" s="17"/>
      <c r="L69" s="17">
        <v>39000</v>
      </c>
      <c r="M69" s="17"/>
      <c r="N69" s="17"/>
      <c r="O69" s="17"/>
      <c r="P69" s="21"/>
      <c r="Q69" s="17"/>
      <c r="R69" s="17"/>
      <c r="S69" s="17"/>
      <c r="T69" s="17"/>
      <c r="U69" s="17"/>
      <c r="V69" s="17"/>
      <c r="W69" s="17"/>
    </row>
    <row r="70" ht="18.75" customHeight="1" spans="1:23">
      <c r="A70" s="55" t="s">
        <v>56</v>
      </c>
      <c r="B70" s="6" t="s">
        <v>270</v>
      </c>
      <c r="C70" s="7" t="s">
        <v>271</v>
      </c>
      <c r="D70" s="6" t="s">
        <v>76</v>
      </c>
      <c r="E70" s="6" t="s">
        <v>77</v>
      </c>
      <c r="F70" s="6" t="s">
        <v>248</v>
      </c>
      <c r="G70" s="6" t="s">
        <v>249</v>
      </c>
      <c r="H70" s="17">
        <v>25080</v>
      </c>
      <c r="I70" s="17">
        <v>25080</v>
      </c>
      <c r="J70" s="17"/>
      <c r="K70" s="17"/>
      <c r="L70" s="17">
        <v>25080</v>
      </c>
      <c r="M70" s="17"/>
      <c r="N70" s="17"/>
      <c r="O70" s="17"/>
      <c r="P70" s="21"/>
      <c r="Q70" s="17"/>
      <c r="R70" s="17"/>
      <c r="S70" s="17"/>
      <c r="T70" s="17"/>
      <c r="U70" s="17"/>
      <c r="V70" s="17"/>
      <c r="W70" s="17"/>
    </row>
    <row r="71" ht="18.75" customHeight="1" spans="1:23">
      <c r="A71" s="55" t="s">
        <v>56</v>
      </c>
      <c r="B71" s="6" t="s">
        <v>272</v>
      </c>
      <c r="C71" s="7" t="s">
        <v>273</v>
      </c>
      <c r="D71" s="6" t="s">
        <v>80</v>
      </c>
      <c r="E71" s="6" t="s">
        <v>81</v>
      </c>
      <c r="F71" s="6" t="s">
        <v>224</v>
      </c>
      <c r="G71" s="6" t="s">
        <v>225</v>
      </c>
      <c r="H71" s="17">
        <v>1049040</v>
      </c>
      <c r="I71" s="17">
        <v>1049040</v>
      </c>
      <c r="J71" s="17"/>
      <c r="K71" s="17"/>
      <c r="L71" s="17">
        <v>1049040</v>
      </c>
      <c r="M71" s="17"/>
      <c r="N71" s="17"/>
      <c r="O71" s="17"/>
      <c r="P71" s="21"/>
      <c r="Q71" s="17"/>
      <c r="R71" s="17"/>
      <c r="S71" s="17"/>
      <c r="T71" s="17"/>
      <c r="U71" s="17"/>
      <c r="V71" s="17"/>
      <c r="W71" s="17"/>
    </row>
    <row r="72" ht="18.75" customHeight="1" spans="1:23">
      <c r="A72" s="55" t="s">
        <v>56</v>
      </c>
      <c r="B72" s="6" t="s">
        <v>274</v>
      </c>
      <c r="C72" s="7" t="s">
        <v>275</v>
      </c>
      <c r="D72" s="6" t="s">
        <v>80</v>
      </c>
      <c r="E72" s="6" t="s">
        <v>81</v>
      </c>
      <c r="F72" s="6" t="s">
        <v>193</v>
      </c>
      <c r="G72" s="6" t="s">
        <v>194</v>
      </c>
      <c r="H72" s="17">
        <v>372000</v>
      </c>
      <c r="I72" s="17">
        <v>372000</v>
      </c>
      <c r="J72" s="17"/>
      <c r="K72" s="17"/>
      <c r="L72" s="17">
        <v>372000</v>
      </c>
      <c r="M72" s="17"/>
      <c r="N72" s="17"/>
      <c r="O72" s="17"/>
      <c r="P72" s="21"/>
      <c r="Q72" s="17"/>
      <c r="R72" s="17"/>
      <c r="S72" s="17"/>
      <c r="T72" s="17"/>
      <c r="U72" s="17"/>
      <c r="V72" s="17"/>
      <c r="W72" s="17"/>
    </row>
    <row r="73" ht="18.75" customHeight="1" spans="1:23">
      <c r="A73" s="8" t="s">
        <v>32</v>
      </c>
      <c r="B73" s="8"/>
      <c r="C73" s="8"/>
      <c r="D73" s="8"/>
      <c r="E73" s="8"/>
      <c r="F73" s="8"/>
      <c r="G73" s="8"/>
      <c r="H73" s="17">
        <v>25313251.76</v>
      </c>
      <c r="I73" s="17">
        <v>25313251.76</v>
      </c>
      <c r="J73" s="17"/>
      <c r="K73" s="17"/>
      <c r="L73" s="17">
        <v>25313251.76</v>
      </c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</row>
  </sheetData>
  <mergeCells count="30">
    <mergeCell ref="A2:W2"/>
    <mergeCell ref="A3:G3"/>
    <mergeCell ref="I4:W4"/>
    <mergeCell ref="I5:M5"/>
    <mergeCell ref="N5:P5"/>
    <mergeCell ref="R5:W5"/>
    <mergeCell ref="A73:G73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8"/>
  <sheetViews>
    <sheetView showZeros="0" topLeftCell="G4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9"/>
      <c r="O1" s="9"/>
      <c r="P1" s="9"/>
      <c r="Q1" s="9"/>
      <c r="R1" s="9"/>
      <c r="S1" s="9"/>
      <c r="T1" s="9"/>
      <c r="U1" s="9"/>
      <c r="V1" s="9"/>
      <c r="W1" s="9" t="s">
        <v>276</v>
      </c>
    </row>
    <row r="2" ht="45" customHeight="1" spans="1:23">
      <c r="A2" s="2" t="s">
        <v>277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ht="18.75" customHeight="1" spans="1:23">
      <c r="A3" s="3" t="str">
        <f>"单位名称："&amp;"全部"</f>
        <v>单位名称：全部</v>
      </c>
      <c r="B3" s="3"/>
      <c r="C3" s="3"/>
      <c r="D3" s="3"/>
      <c r="E3" s="3"/>
      <c r="F3" s="3"/>
      <c r="G3" s="3"/>
      <c r="H3" s="3"/>
      <c r="I3" s="51"/>
      <c r="J3" s="51"/>
      <c r="K3" s="51"/>
      <c r="L3" s="51"/>
      <c r="M3" s="51"/>
      <c r="N3" s="10"/>
      <c r="O3" s="10"/>
      <c r="P3" s="10"/>
      <c r="Q3" s="10"/>
      <c r="R3" s="10"/>
      <c r="S3" s="10"/>
      <c r="T3" s="10"/>
      <c r="U3" s="10"/>
      <c r="V3" s="10"/>
      <c r="W3" s="10" t="s">
        <v>29</v>
      </c>
    </row>
    <row r="4" ht="18.75" customHeight="1" spans="1:23">
      <c r="A4" s="12" t="s">
        <v>278</v>
      </c>
      <c r="B4" s="12" t="s">
        <v>174</v>
      </c>
      <c r="C4" s="12" t="s">
        <v>175</v>
      </c>
      <c r="D4" s="12" t="s">
        <v>279</v>
      </c>
      <c r="E4" s="12" t="s">
        <v>176</v>
      </c>
      <c r="F4" s="12" t="s">
        <v>177</v>
      </c>
      <c r="G4" s="12" t="s">
        <v>280</v>
      </c>
      <c r="H4" s="12" t="s">
        <v>179</v>
      </c>
      <c r="I4" s="42" t="s">
        <v>32</v>
      </c>
      <c r="J4" s="42" t="s">
        <v>281</v>
      </c>
      <c r="K4" s="12"/>
      <c r="L4" s="12"/>
      <c r="M4" s="12"/>
      <c r="N4" s="12" t="s">
        <v>181</v>
      </c>
      <c r="O4" s="12"/>
      <c r="P4" s="12"/>
      <c r="Q4" s="12" t="s">
        <v>38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2" t="s">
        <v>182</v>
      </c>
      <c r="J5" s="42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2"/>
      <c r="J6" s="42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2"/>
      <c r="J7" s="42" t="s">
        <v>34</v>
      </c>
      <c r="K7" s="12" t="s">
        <v>282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6"/>
      <c r="B9" s="6"/>
      <c r="C9" s="7" t="s">
        <v>283</v>
      </c>
      <c r="D9" s="6"/>
      <c r="E9" s="6"/>
      <c r="F9" s="6"/>
      <c r="G9" s="6"/>
      <c r="H9" s="6"/>
      <c r="I9" s="11">
        <v>220000</v>
      </c>
      <c r="J9" s="11">
        <v>220000</v>
      </c>
      <c r="K9" s="11">
        <v>220000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.75" customHeight="1" spans="1:23">
      <c r="A10" s="6" t="s">
        <v>284</v>
      </c>
      <c r="B10" s="6" t="s">
        <v>285</v>
      </c>
      <c r="C10" s="7" t="s">
        <v>283</v>
      </c>
      <c r="D10" s="6" t="s">
        <v>56</v>
      </c>
      <c r="E10" s="6" t="s">
        <v>84</v>
      </c>
      <c r="F10" s="6" t="s">
        <v>83</v>
      </c>
      <c r="G10" s="6" t="s">
        <v>286</v>
      </c>
      <c r="H10" s="6" t="s">
        <v>287</v>
      </c>
      <c r="I10" s="11">
        <v>70000</v>
      </c>
      <c r="J10" s="11">
        <v>70000</v>
      </c>
      <c r="K10" s="11">
        <v>70000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.75" customHeight="1" spans="1:23">
      <c r="A11" s="6" t="s">
        <v>284</v>
      </c>
      <c r="B11" s="6" t="s">
        <v>285</v>
      </c>
      <c r="C11" s="7" t="s">
        <v>283</v>
      </c>
      <c r="D11" s="6" t="s">
        <v>56</v>
      </c>
      <c r="E11" s="6" t="s">
        <v>84</v>
      </c>
      <c r="F11" s="6" t="s">
        <v>83</v>
      </c>
      <c r="G11" s="6" t="s">
        <v>286</v>
      </c>
      <c r="H11" s="6" t="s">
        <v>287</v>
      </c>
      <c r="I11" s="11">
        <v>10000</v>
      </c>
      <c r="J11" s="11">
        <v>10000</v>
      </c>
      <c r="K11" s="11">
        <v>10000</v>
      </c>
      <c r="L11" s="11"/>
      <c r="M11" s="11"/>
      <c r="N11" s="11"/>
      <c r="O11" s="11"/>
      <c r="P11" s="21"/>
      <c r="Q11" s="11"/>
      <c r="R11" s="11"/>
      <c r="S11" s="11"/>
      <c r="T11" s="11"/>
      <c r="U11" s="11"/>
      <c r="V11" s="11"/>
      <c r="W11" s="11"/>
    </row>
    <row r="12" ht="18.75" customHeight="1" spans="1:23">
      <c r="A12" s="6" t="s">
        <v>284</v>
      </c>
      <c r="B12" s="6" t="s">
        <v>285</v>
      </c>
      <c r="C12" s="7" t="s">
        <v>283</v>
      </c>
      <c r="D12" s="6" t="s">
        <v>56</v>
      </c>
      <c r="E12" s="6" t="s">
        <v>84</v>
      </c>
      <c r="F12" s="6" t="s">
        <v>83</v>
      </c>
      <c r="G12" s="6" t="s">
        <v>286</v>
      </c>
      <c r="H12" s="6" t="s">
        <v>287</v>
      </c>
      <c r="I12" s="11">
        <v>140000</v>
      </c>
      <c r="J12" s="11">
        <v>140000</v>
      </c>
      <c r="K12" s="11">
        <v>140000</v>
      </c>
      <c r="L12" s="11"/>
      <c r="M12" s="11"/>
      <c r="N12" s="11"/>
      <c r="O12" s="11"/>
      <c r="P12" s="21"/>
      <c r="Q12" s="11"/>
      <c r="R12" s="11"/>
      <c r="S12" s="11"/>
      <c r="T12" s="11"/>
      <c r="U12" s="11"/>
      <c r="V12" s="11"/>
      <c r="W12" s="11"/>
    </row>
    <row r="13" ht="18.75" customHeight="1" spans="1:23">
      <c r="A13" s="21"/>
      <c r="B13" s="21"/>
      <c r="C13" s="7" t="s">
        <v>288</v>
      </c>
      <c r="D13" s="21"/>
      <c r="E13" s="21"/>
      <c r="F13" s="21"/>
      <c r="G13" s="21"/>
      <c r="H13" s="21"/>
      <c r="I13" s="11">
        <v>350000</v>
      </c>
      <c r="J13" s="11">
        <v>350000</v>
      </c>
      <c r="K13" s="11">
        <v>350000</v>
      </c>
      <c r="L13" s="11"/>
      <c r="M13" s="11"/>
      <c r="N13" s="11"/>
      <c r="O13" s="11"/>
      <c r="P13" s="21"/>
      <c r="Q13" s="11"/>
      <c r="R13" s="11"/>
      <c r="S13" s="11"/>
      <c r="T13" s="11"/>
      <c r="U13" s="11"/>
      <c r="V13" s="11"/>
      <c r="W13" s="11"/>
    </row>
    <row r="14" ht="18.75" customHeight="1" spans="1:23">
      <c r="A14" s="6" t="s">
        <v>284</v>
      </c>
      <c r="B14" s="6" t="s">
        <v>289</v>
      </c>
      <c r="C14" s="7" t="s">
        <v>288</v>
      </c>
      <c r="D14" s="6" t="s">
        <v>56</v>
      </c>
      <c r="E14" s="6" t="s">
        <v>84</v>
      </c>
      <c r="F14" s="6" t="s">
        <v>83</v>
      </c>
      <c r="G14" s="6" t="s">
        <v>286</v>
      </c>
      <c r="H14" s="6" t="s">
        <v>287</v>
      </c>
      <c r="I14" s="11">
        <v>100000</v>
      </c>
      <c r="J14" s="11">
        <v>100000</v>
      </c>
      <c r="K14" s="11">
        <v>100000</v>
      </c>
      <c r="L14" s="11"/>
      <c r="M14" s="11"/>
      <c r="N14" s="11"/>
      <c r="O14" s="11"/>
      <c r="P14" s="21"/>
      <c r="Q14" s="11"/>
      <c r="R14" s="11"/>
      <c r="S14" s="11"/>
      <c r="T14" s="11"/>
      <c r="U14" s="11"/>
      <c r="V14" s="11"/>
      <c r="W14" s="11"/>
    </row>
    <row r="15" ht="18.75" customHeight="1" spans="1:23">
      <c r="A15" s="6" t="s">
        <v>284</v>
      </c>
      <c r="B15" s="6" t="s">
        <v>289</v>
      </c>
      <c r="C15" s="7" t="s">
        <v>288</v>
      </c>
      <c r="D15" s="6" t="s">
        <v>56</v>
      </c>
      <c r="E15" s="6" t="s">
        <v>84</v>
      </c>
      <c r="F15" s="6" t="s">
        <v>83</v>
      </c>
      <c r="G15" s="6" t="s">
        <v>286</v>
      </c>
      <c r="H15" s="6" t="s">
        <v>287</v>
      </c>
      <c r="I15" s="11">
        <v>97000</v>
      </c>
      <c r="J15" s="11">
        <v>97000</v>
      </c>
      <c r="K15" s="11">
        <v>97000</v>
      </c>
      <c r="L15" s="11"/>
      <c r="M15" s="11"/>
      <c r="N15" s="11"/>
      <c r="O15" s="11"/>
      <c r="P15" s="21"/>
      <c r="Q15" s="11"/>
      <c r="R15" s="11"/>
      <c r="S15" s="11"/>
      <c r="T15" s="11"/>
      <c r="U15" s="11"/>
      <c r="V15" s="11"/>
      <c r="W15" s="11"/>
    </row>
    <row r="16" ht="18.75" customHeight="1" spans="1:23">
      <c r="A16" s="6" t="s">
        <v>284</v>
      </c>
      <c r="B16" s="6" t="s">
        <v>289</v>
      </c>
      <c r="C16" s="7" t="s">
        <v>288</v>
      </c>
      <c r="D16" s="6" t="s">
        <v>56</v>
      </c>
      <c r="E16" s="6" t="s">
        <v>84</v>
      </c>
      <c r="F16" s="6" t="s">
        <v>83</v>
      </c>
      <c r="G16" s="6" t="s">
        <v>286</v>
      </c>
      <c r="H16" s="6" t="s">
        <v>287</v>
      </c>
      <c r="I16" s="11">
        <v>153000</v>
      </c>
      <c r="J16" s="11">
        <v>153000</v>
      </c>
      <c r="K16" s="11">
        <v>153000</v>
      </c>
      <c r="L16" s="11"/>
      <c r="M16" s="11"/>
      <c r="N16" s="11"/>
      <c r="O16" s="11"/>
      <c r="P16" s="21"/>
      <c r="Q16" s="11"/>
      <c r="R16" s="11"/>
      <c r="S16" s="11"/>
      <c r="T16" s="11"/>
      <c r="U16" s="11"/>
      <c r="V16" s="11"/>
      <c r="W16" s="11"/>
    </row>
    <row r="17" ht="18.75" customHeight="1" spans="1:23">
      <c r="A17" s="21"/>
      <c r="B17" s="21"/>
      <c r="C17" s="7" t="s">
        <v>290</v>
      </c>
      <c r="D17" s="21"/>
      <c r="E17" s="21"/>
      <c r="F17" s="21"/>
      <c r="G17" s="21"/>
      <c r="H17" s="21"/>
      <c r="I17" s="11">
        <v>1910000</v>
      </c>
      <c r="J17" s="11">
        <v>1910000</v>
      </c>
      <c r="K17" s="11">
        <v>1910000</v>
      </c>
      <c r="L17" s="11"/>
      <c r="M17" s="11"/>
      <c r="N17" s="11"/>
      <c r="O17" s="11"/>
      <c r="P17" s="21"/>
      <c r="Q17" s="11"/>
      <c r="R17" s="11"/>
      <c r="S17" s="11"/>
      <c r="T17" s="11"/>
      <c r="U17" s="11"/>
      <c r="V17" s="11"/>
      <c r="W17" s="11"/>
    </row>
    <row r="18" ht="18.75" customHeight="1" spans="1:23">
      <c r="A18" s="6" t="s">
        <v>284</v>
      </c>
      <c r="B18" s="6" t="s">
        <v>291</v>
      </c>
      <c r="C18" s="7" t="s">
        <v>290</v>
      </c>
      <c r="D18" s="6" t="s">
        <v>56</v>
      </c>
      <c r="E18" s="6" t="s">
        <v>84</v>
      </c>
      <c r="F18" s="6" t="s">
        <v>83</v>
      </c>
      <c r="G18" s="6" t="s">
        <v>286</v>
      </c>
      <c r="H18" s="6" t="s">
        <v>287</v>
      </c>
      <c r="I18" s="11">
        <v>230000</v>
      </c>
      <c r="J18" s="11">
        <v>230000</v>
      </c>
      <c r="K18" s="11">
        <v>230000</v>
      </c>
      <c r="L18" s="11"/>
      <c r="M18" s="11"/>
      <c r="N18" s="11"/>
      <c r="O18" s="11"/>
      <c r="P18" s="21"/>
      <c r="Q18" s="11"/>
      <c r="R18" s="11"/>
      <c r="S18" s="11"/>
      <c r="T18" s="11"/>
      <c r="U18" s="11"/>
      <c r="V18" s="11"/>
      <c r="W18" s="11"/>
    </row>
    <row r="19" ht="18.75" customHeight="1" spans="1:23">
      <c r="A19" s="6" t="s">
        <v>284</v>
      </c>
      <c r="B19" s="6" t="s">
        <v>291</v>
      </c>
      <c r="C19" s="7" t="s">
        <v>290</v>
      </c>
      <c r="D19" s="6" t="s">
        <v>56</v>
      </c>
      <c r="E19" s="6" t="s">
        <v>84</v>
      </c>
      <c r="F19" s="6" t="s">
        <v>83</v>
      </c>
      <c r="G19" s="6" t="s">
        <v>286</v>
      </c>
      <c r="H19" s="6" t="s">
        <v>287</v>
      </c>
      <c r="I19" s="11">
        <v>1556500</v>
      </c>
      <c r="J19" s="11">
        <v>1556500</v>
      </c>
      <c r="K19" s="11">
        <v>1556500</v>
      </c>
      <c r="L19" s="11"/>
      <c r="M19" s="11"/>
      <c r="N19" s="11"/>
      <c r="O19" s="11"/>
      <c r="P19" s="21"/>
      <c r="Q19" s="11"/>
      <c r="R19" s="11"/>
      <c r="S19" s="11"/>
      <c r="T19" s="11"/>
      <c r="U19" s="11"/>
      <c r="V19" s="11"/>
      <c r="W19" s="11"/>
    </row>
    <row r="20" ht="18.75" customHeight="1" spans="1:23">
      <c r="A20" s="6" t="s">
        <v>284</v>
      </c>
      <c r="B20" s="6" t="s">
        <v>291</v>
      </c>
      <c r="C20" s="7" t="s">
        <v>290</v>
      </c>
      <c r="D20" s="6" t="s">
        <v>56</v>
      </c>
      <c r="E20" s="6" t="s">
        <v>84</v>
      </c>
      <c r="F20" s="6" t="s">
        <v>83</v>
      </c>
      <c r="G20" s="6" t="s">
        <v>286</v>
      </c>
      <c r="H20" s="6" t="s">
        <v>287</v>
      </c>
      <c r="I20" s="11">
        <v>123500</v>
      </c>
      <c r="J20" s="11">
        <v>123500</v>
      </c>
      <c r="K20" s="11">
        <v>123500</v>
      </c>
      <c r="L20" s="11"/>
      <c r="M20" s="11"/>
      <c r="N20" s="11"/>
      <c r="O20" s="11"/>
      <c r="P20" s="21"/>
      <c r="Q20" s="11"/>
      <c r="R20" s="11"/>
      <c r="S20" s="11"/>
      <c r="T20" s="11"/>
      <c r="U20" s="11"/>
      <c r="V20" s="11"/>
      <c r="W20" s="11"/>
    </row>
    <row r="21" ht="18.75" customHeight="1" spans="1:23">
      <c r="A21" s="21"/>
      <c r="B21" s="21"/>
      <c r="C21" s="7" t="s">
        <v>292</v>
      </c>
      <c r="D21" s="21"/>
      <c r="E21" s="21"/>
      <c r="F21" s="21"/>
      <c r="G21" s="21"/>
      <c r="H21" s="21"/>
      <c r="I21" s="11">
        <v>22905600.81</v>
      </c>
      <c r="J21" s="11"/>
      <c r="K21" s="11"/>
      <c r="L21" s="11"/>
      <c r="M21" s="11"/>
      <c r="N21" s="11"/>
      <c r="O21" s="11"/>
      <c r="P21" s="21"/>
      <c r="Q21" s="11"/>
      <c r="R21" s="11">
        <v>22905600.81</v>
      </c>
      <c r="S21" s="11"/>
      <c r="T21" s="11"/>
      <c r="U21" s="11">
        <v>22905600.81</v>
      </c>
      <c r="V21" s="11"/>
      <c r="W21" s="11"/>
    </row>
    <row r="22" ht="18.75" customHeight="1" spans="1:23">
      <c r="A22" s="6" t="s">
        <v>284</v>
      </c>
      <c r="B22" s="6" t="s">
        <v>293</v>
      </c>
      <c r="C22" s="7" t="s">
        <v>292</v>
      </c>
      <c r="D22" s="6" t="s">
        <v>56</v>
      </c>
      <c r="E22" s="6" t="s">
        <v>76</v>
      </c>
      <c r="F22" s="6" t="s">
        <v>77</v>
      </c>
      <c r="G22" s="6" t="s">
        <v>242</v>
      </c>
      <c r="H22" s="6" t="s">
        <v>243</v>
      </c>
      <c r="I22" s="11">
        <v>22905600.81</v>
      </c>
      <c r="J22" s="11"/>
      <c r="K22" s="11"/>
      <c r="L22" s="11"/>
      <c r="M22" s="11"/>
      <c r="N22" s="11"/>
      <c r="O22" s="11"/>
      <c r="P22" s="21"/>
      <c r="Q22" s="11"/>
      <c r="R22" s="11">
        <v>22905600.81</v>
      </c>
      <c r="S22" s="11"/>
      <c r="T22" s="11"/>
      <c r="U22" s="11">
        <v>22905600.81</v>
      </c>
      <c r="V22" s="11"/>
      <c r="W22" s="11"/>
    </row>
    <row r="23" ht="18.75" customHeight="1" spans="1:23">
      <c r="A23" s="21"/>
      <c r="B23" s="21"/>
      <c r="C23" s="7" t="s">
        <v>294</v>
      </c>
      <c r="D23" s="21"/>
      <c r="E23" s="21"/>
      <c r="F23" s="21"/>
      <c r="G23" s="21"/>
      <c r="H23" s="21"/>
      <c r="I23" s="11">
        <v>7500</v>
      </c>
      <c r="J23" s="11"/>
      <c r="K23" s="11"/>
      <c r="L23" s="11">
        <v>7500</v>
      </c>
      <c r="M23" s="11"/>
      <c r="N23" s="11"/>
      <c r="O23" s="11"/>
      <c r="P23" s="21"/>
      <c r="Q23" s="11"/>
      <c r="R23" s="11"/>
      <c r="S23" s="11"/>
      <c r="T23" s="11"/>
      <c r="U23" s="11"/>
      <c r="V23" s="11"/>
      <c r="W23" s="11"/>
    </row>
    <row r="24" ht="18.75" customHeight="1" spans="1:23">
      <c r="A24" s="6" t="s">
        <v>295</v>
      </c>
      <c r="B24" s="6" t="s">
        <v>296</v>
      </c>
      <c r="C24" s="7" t="s">
        <v>294</v>
      </c>
      <c r="D24" s="6" t="s">
        <v>56</v>
      </c>
      <c r="E24" s="6" t="s">
        <v>125</v>
      </c>
      <c r="F24" s="6" t="s">
        <v>126</v>
      </c>
      <c r="G24" s="6" t="s">
        <v>286</v>
      </c>
      <c r="H24" s="6" t="s">
        <v>287</v>
      </c>
      <c r="I24" s="11">
        <v>7500</v>
      </c>
      <c r="J24" s="11"/>
      <c r="K24" s="11"/>
      <c r="L24" s="11">
        <v>7500</v>
      </c>
      <c r="M24" s="11"/>
      <c r="N24" s="11"/>
      <c r="O24" s="11"/>
      <c r="P24" s="21"/>
      <c r="Q24" s="11"/>
      <c r="R24" s="11"/>
      <c r="S24" s="11"/>
      <c r="T24" s="11"/>
      <c r="U24" s="11"/>
      <c r="V24" s="11"/>
      <c r="W24" s="11"/>
    </row>
    <row r="25" ht="18.75" customHeight="1" spans="1:23">
      <c r="A25" s="21"/>
      <c r="B25" s="21"/>
      <c r="C25" s="7" t="s">
        <v>297</v>
      </c>
      <c r="D25" s="21"/>
      <c r="E25" s="21"/>
      <c r="F25" s="21"/>
      <c r="G25" s="21"/>
      <c r="H25" s="21"/>
      <c r="I25" s="11">
        <v>403000</v>
      </c>
      <c r="J25" s="11">
        <v>403000</v>
      </c>
      <c r="K25" s="11">
        <v>403000</v>
      </c>
      <c r="L25" s="11"/>
      <c r="M25" s="11"/>
      <c r="N25" s="11"/>
      <c r="O25" s="11"/>
      <c r="P25" s="21"/>
      <c r="Q25" s="11"/>
      <c r="R25" s="11"/>
      <c r="S25" s="11"/>
      <c r="T25" s="11"/>
      <c r="U25" s="11"/>
      <c r="V25" s="11"/>
      <c r="W25" s="11"/>
    </row>
    <row r="26" ht="18.75" customHeight="1" spans="1:23">
      <c r="A26" s="6" t="s">
        <v>295</v>
      </c>
      <c r="B26" s="6" t="s">
        <v>298</v>
      </c>
      <c r="C26" s="7" t="s">
        <v>297</v>
      </c>
      <c r="D26" s="6" t="s">
        <v>56</v>
      </c>
      <c r="E26" s="6" t="s">
        <v>119</v>
      </c>
      <c r="F26" s="6" t="s">
        <v>120</v>
      </c>
      <c r="G26" s="6" t="s">
        <v>286</v>
      </c>
      <c r="H26" s="6" t="s">
        <v>287</v>
      </c>
      <c r="I26" s="11">
        <v>201500</v>
      </c>
      <c r="J26" s="11">
        <v>201500</v>
      </c>
      <c r="K26" s="11">
        <v>201500</v>
      </c>
      <c r="L26" s="11"/>
      <c r="M26" s="11"/>
      <c r="N26" s="11"/>
      <c r="O26" s="11"/>
      <c r="P26" s="21"/>
      <c r="Q26" s="11"/>
      <c r="R26" s="11"/>
      <c r="S26" s="11"/>
      <c r="T26" s="11"/>
      <c r="U26" s="11"/>
      <c r="V26" s="11"/>
      <c r="W26" s="11"/>
    </row>
    <row r="27" ht="18.75" customHeight="1" spans="1:23">
      <c r="A27" s="6" t="s">
        <v>295</v>
      </c>
      <c r="B27" s="6" t="s">
        <v>298</v>
      </c>
      <c r="C27" s="7" t="s">
        <v>297</v>
      </c>
      <c r="D27" s="6" t="s">
        <v>56</v>
      </c>
      <c r="E27" s="6" t="s">
        <v>119</v>
      </c>
      <c r="F27" s="6" t="s">
        <v>120</v>
      </c>
      <c r="G27" s="6" t="s">
        <v>286</v>
      </c>
      <c r="H27" s="6" t="s">
        <v>287</v>
      </c>
      <c r="I27" s="11">
        <v>201500</v>
      </c>
      <c r="J27" s="11">
        <v>201500</v>
      </c>
      <c r="K27" s="11">
        <v>201500</v>
      </c>
      <c r="L27" s="11"/>
      <c r="M27" s="11"/>
      <c r="N27" s="11"/>
      <c r="O27" s="11"/>
      <c r="P27" s="21"/>
      <c r="Q27" s="11"/>
      <c r="R27" s="11"/>
      <c r="S27" s="11"/>
      <c r="T27" s="11"/>
      <c r="U27" s="11"/>
      <c r="V27" s="11"/>
      <c r="W27" s="11"/>
    </row>
    <row r="28" ht="18.75" customHeight="1" spans="1:23">
      <c r="A28" s="8" t="s">
        <v>32</v>
      </c>
      <c r="B28" s="8"/>
      <c r="C28" s="8"/>
      <c r="D28" s="8"/>
      <c r="E28" s="8"/>
      <c r="F28" s="8"/>
      <c r="G28" s="8"/>
      <c r="H28" s="8"/>
      <c r="I28" s="11">
        <v>25796100.81</v>
      </c>
      <c r="J28" s="11">
        <v>2883000</v>
      </c>
      <c r="K28" s="11">
        <v>2883000</v>
      </c>
      <c r="L28" s="11">
        <v>7500</v>
      </c>
      <c r="M28" s="11"/>
      <c r="N28" s="11"/>
      <c r="O28" s="11"/>
      <c r="P28" s="11"/>
      <c r="Q28" s="11"/>
      <c r="R28" s="11">
        <v>22905600.81</v>
      </c>
      <c r="S28" s="11"/>
      <c r="T28" s="11"/>
      <c r="U28" s="11">
        <v>22905600.81</v>
      </c>
      <c r="V28" s="11"/>
      <c r="W28" s="11"/>
    </row>
  </sheetData>
  <mergeCells count="28">
    <mergeCell ref="A2:W2"/>
    <mergeCell ref="A3:H3"/>
    <mergeCell ref="J4:M4"/>
    <mergeCell ref="N4:P4"/>
    <mergeCell ref="R4:W4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8"/>
  <sheetViews>
    <sheetView showZeros="0" tabSelected="1" topLeftCell="A4" workbookViewId="0">
      <selection activeCell="B15" sqref="B15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23" t="s">
        <v>299</v>
      </c>
      <c r="B1" s="23"/>
      <c r="C1" s="23"/>
      <c r="D1" s="23"/>
      <c r="E1" s="23"/>
      <c r="F1" s="23"/>
      <c r="G1" s="23"/>
      <c r="H1" s="23"/>
      <c r="I1" s="23"/>
      <c r="J1" s="23"/>
    </row>
    <row r="2" ht="45" customHeight="1" spans="1:10">
      <c r="A2" s="29" t="s">
        <v>300</v>
      </c>
      <c r="B2" s="29"/>
      <c r="C2" s="29"/>
      <c r="D2" s="29"/>
      <c r="E2" s="29"/>
      <c r="F2" s="29"/>
      <c r="G2" s="29"/>
      <c r="H2" s="29"/>
      <c r="I2" s="29"/>
      <c r="J2" s="29"/>
    </row>
    <row r="3" ht="20.25" customHeight="1" spans="1:10">
      <c r="A3" s="18" t="str">
        <f>"单位名称："&amp;"全部"</f>
        <v>单位名称：全部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0" t="s">
        <v>301</v>
      </c>
      <c r="B4" s="30" t="s">
        <v>302</v>
      </c>
      <c r="C4" s="30" t="s">
        <v>303</v>
      </c>
      <c r="D4" s="30" t="s">
        <v>304</v>
      </c>
      <c r="E4" s="30" t="s">
        <v>305</v>
      </c>
      <c r="F4" s="30" t="s">
        <v>306</v>
      </c>
      <c r="G4" s="30" t="s">
        <v>307</v>
      </c>
      <c r="H4" s="30" t="s">
        <v>308</v>
      </c>
      <c r="I4" s="30" t="s">
        <v>309</v>
      </c>
      <c r="J4" s="30" t="s">
        <v>310</v>
      </c>
    </row>
    <row r="5" ht="46.5" customHeight="1" spans="1:10">
      <c r="A5" s="30"/>
      <c r="B5" s="30"/>
      <c r="C5" s="30"/>
      <c r="D5" s="30"/>
      <c r="E5" s="30"/>
      <c r="F5" s="30"/>
      <c r="G5" s="30"/>
      <c r="H5" s="30"/>
      <c r="I5" s="30"/>
      <c r="J5" s="30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s="21" t="s">
        <v>56</v>
      </c>
      <c r="B7" s="21"/>
      <c r="C7" s="21"/>
      <c r="E7" s="36"/>
      <c r="F7" s="36"/>
      <c r="G7" s="36"/>
      <c r="H7" s="36"/>
      <c r="I7" s="36"/>
      <c r="J7" s="36"/>
    </row>
    <row r="8" ht="20.25" customHeight="1" spans="1:10">
      <c r="A8" s="22" t="s">
        <v>290</v>
      </c>
      <c r="B8" s="21" t="s">
        <v>311</v>
      </c>
      <c r="C8" s="24"/>
      <c r="D8" s="24"/>
      <c r="E8" s="36"/>
      <c r="F8" s="36"/>
      <c r="G8" s="36"/>
      <c r="H8" s="36"/>
      <c r="I8" s="36"/>
      <c r="J8" s="36"/>
    </row>
    <row r="9" ht="20.25" customHeight="1" spans="1:10">
      <c r="A9" s="21"/>
      <c r="B9" s="21"/>
      <c r="C9" s="21" t="s">
        <v>312</v>
      </c>
      <c r="D9" s="49" t="s">
        <v>313</v>
      </c>
      <c r="E9" s="50" t="s">
        <v>314</v>
      </c>
      <c r="F9" s="37" t="s">
        <v>315</v>
      </c>
      <c r="G9" s="24" t="s">
        <v>71</v>
      </c>
      <c r="H9" s="37" t="s">
        <v>316</v>
      </c>
      <c r="I9" s="37" t="s">
        <v>317</v>
      </c>
      <c r="J9" s="50" t="s">
        <v>318</v>
      </c>
    </row>
    <row r="10" ht="20.25" customHeight="1" spans="1:10">
      <c r="A10" s="21"/>
      <c r="B10" s="21"/>
      <c r="C10" s="21" t="s">
        <v>312</v>
      </c>
      <c r="D10" s="49" t="s">
        <v>313</v>
      </c>
      <c r="E10" s="50" t="s">
        <v>319</v>
      </c>
      <c r="F10" s="37" t="s">
        <v>315</v>
      </c>
      <c r="G10" s="24" t="s">
        <v>53</v>
      </c>
      <c r="H10" s="37" t="s">
        <v>316</v>
      </c>
      <c r="I10" s="37" t="s">
        <v>317</v>
      </c>
      <c r="J10" s="50" t="s">
        <v>320</v>
      </c>
    </row>
    <row r="11" ht="20.25" customHeight="1" spans="1:10">
      <c r="A11" s="21"/>
      <c r="B11" s="21"/>
      <c r="C11" s="21" t="s">
        <v>312</v>
      </c>
      <c r="D11" s="49" t="s">
        <v>321</v>
      </c>
      <c r="E11" s="50" t="s">
        <v>322</v>
      </c>
      <c r="F11" s="37" t="s">
        <v>323</v>
      </c>
      <c r="G11" s="24" t="s">
        <v>324</v>
      </c>
      <c r="H11" s="37" t="s">
        <v>325</v>
      </c>
      <c r="I11" s="37" t="s">
        <v>317</v>
      </c>
      <c r="J11" s="50" t="s">
        <v>326</v>
      </c>
    </row>
    <row r="12" ht="20.25" customHeight="1" spans="1:10">
      <c r="A12" s="21"/>
      <c r="B12" s="21"/>
      <c r="C12" s="21" t="s">
        <v>312</v>
      </c>
      <c r="D12" s="49" t="s">
        <v>327</v>
      </c>
      <c r="E12" s="50" t="s">
        <v>328</v>
      </c>
      <c r="F12" s="37" t="s">
        <v>323</v>
      </c>
      <c r="G12" s="24" t="s">
        <v>324</v>
      </c>
      <c r="H12" s="37" t="s">
        <v>325</v>
      </c>
      <c r="I12" s="37" t="s">
        <v>317</v>
      </c>
      <c r="J12" s="50" t="s">
        <v>329</v>
      </c>
    </row>
    <row r="13" ht="20.25" customHeight="1" spans="1:10">
      <c r="A13" s="21"/>
      <c r="B13" s="21"/>
      <c r="C13" s="21" t="s">
        <v>330</v>
      </c>
      <c r="D13" s="49" t="s">
        <v>331</v>
      </c>
      <c r="E13" s="50" t="s">
        <v>332</v>
      </c>
      <c r="F13" s="37" t="s">
        <v>323</v>
      </c>
      <c r="G13" s="24" t="s">
        <v>324</v>
      </c>
      <c r="H13" s="37" t="s">
        <v>325</v>
      </c>
      <c r="I13" s="37" t="s">
        <v>317</v>
      </c>
      <c r="J13" s="50" t="s">
        <v>333</v>
      </c>
    </row>
    <row r="14" ht="20.25" customHeight="1" spans="1:10">
      <c r="A14" s="21"/>
      <c r="B14" s="21"/>
      <c r="C14" s="21" t="s">
        <v>334</v>
      </c>
      <c r="D14" s="49" t="s">
        <v>335</v>
      </c>
      <c r="E14" s="50" t="s">
        <v>336</v>
      </c>
      <c r="F14" s="37" t="s">
        <v>323</v>
      </c>
      <c r="G14" s="24" t="s">
        <v>337</v>
      </c>
      <c r="H14" s="37" t="s">
        <v>325</v>
      </c>
      <c r="I14" s="37" t="s">
        <v>317</v>
      </c>
      <c r="J14" s="50" t="s">
        <v>338</v>
      </c>
    </row>
    <row r="15" ht="20.25" customHeight="1" spans="1:10">
      <c r="A15" s="22" t="s">
        <v>292</v>
      </c>
      <c r="B15" s="21" t="s">
        <v>339</v>
      </c>
      <c r="C15" s="21"/>
      <c r="D15" s="21"/>
      <c r="E15" s="21"/>
      <c r="F15" s="21"/>
      <c r="G15" s="21"/>
      <c r="H15" s="21"/>
      <c r="I15" s="21"/>
      <c r="J15" s="21"/>
    </row>
    <row r="16" ht="20.25" customHeight="1" spans="1:10">
      <c r="A16" s="21"/>
      <c r="B16" s="21"/>
      <c r="C16" s="21" t="s">
        <v>312</v>
      </c>
      <c r="D16" s="49" t="s">
        <v>313</v>
      </c>
      <c r="E16" s="50" t="s">
        <v>340</v>
      </c>
      <c r="F16" s="37" t="s">
        <v>315</v>
      </c>
      <c r="G16" s="24" t="s">
        <v>71</v>
      </c>
      <c r="H16" s="37" t="s">
        <v>316</v>
      </c>
      <c r="I16" s="37" t="s">
        <v>317</v>
      </c>
      <c r="J16" s="50" t="s">
        <v>341</v>
      </c>
    </row>
    <row r="17" ht="20.25" customHeight="1" spans="1:10">
      <c r="A17" s="21"/>
      <c r="B17" s="21"/>
      <c r="C17" s="21" t="s">
        <v>312</v>
      </c>
      <c r="D17" s="49" t="s">
        <v>313</v>
      </c>
      <c r="E17" s="50" t="s">
        <v>342</v>
      </c>
      <c r="F17" s="37" t="s">
        <v>315</v>
      </c>
      <c r="G17" s="24" t="s">
        <v>343</v>
      </c>
      <c r="H17" s="37" t="s">
        <v>316</v>
      </c>
      <c r="I17" s="37" t="s">
        <v>317</v>
      </c>
      <c r="J17" s="50" t="s">
        <v>344</v>
      </c>
    </row>
    <row r="18" ht="20.25" customHeight="1" spans="1:10">
      <c r="A18" s="21"/>
      <c r="B18" s="21"/>
      <c r="C18" s="21" t="s">
        <v>330</v>
      </c>
      <c r="D18" s="49" t="s">
        <v>345</v>
      </c>
      <c r="E18" s="50" t="s">
        <v>346</v>
      </c>
      <c r="F18" s="37" t="s">
        <v>323</v>
      </c>
      <c r="G18" s="24" t="s">
        <v>71</v>
      </c>
      <c r="H18" s="37" t="s">
        <v>325</v>
      </c>
      <c r="I18" s="37" t="s">
        <v>317</v>
      </c>
      <c r="J18" s="50" t="s">
        <v>347</v>
      </c>
    </row>
    <row r="19" ht="20.25" customHeight="1" spans="1:10">
      <c r="A19" s="21"/>
      <c r="B19" s="21"/>
      <c r="C19" s="21" t="s">
        <v>330</v>
      </c>
      <c r="D19" s="49" t="s">
        <v>348</v>
      </c>
      <c r="E19" s="50" t="s">
        <v>349</v>
      </c>
      <c r="F19" s="37" t="s">
        <v>323</v>
      </c>
      <c r="G19" s="24" t="s">
        <v>350</v>
      </c>
      <c r="H19" s="37" t="s">
        <v>325</v>
      </c>
      <c r="I19" s="37" t="s">
        <v>317</v>
      </c>
      <c r="J19" s="50" t="s">
        <v>351</v>
      </c>
    </row>
    <row r="20" ht="20.25" customHeight="1" spans="1:10">
      <c r="A20" s="21"/>
      <c r="B20" s="21"/>
      <c r="C20" s="21" t="s">
        <v>334</v>
      </c>
      <c r="D20" s="49" t="s">
        <v>335</v>
      </c>
      <c r="E20" s="50" t="s">
        <v>352</v>
      </c>
      <c r="F20" s="37" t="s">
        <v>323</v>
      </c>
      <c r="G20" s="24" t="s">
        <v>337</v>
      </c>
      <c r="H20" s="37" t="s">
        <v>325</v>
      </c>
      <c r="I20" s="37" t="s">
        <v>317</v>
      </c>
      <c r="J20" s="50" t="s">
        <v>353</v>
      </c>
    </row>
    <row r="21" ht="20.25" customHeight="1" spans="1:10">
      <c r="A21" s="22" t="s">
        <v>288</v>
      </c>
      <c r="B21" s="21" t="s">
        <v>354</v>
      </c>
      <c r="C21" s="21"/>
      <c r="D21" s="21"/>
      <c r="E21" s="21"/>
      <c r="F21" s="21"/>
      <c r="G21" s="21"/>
      <c r="H21" s="21"/>
      <c r="I21" s="21"/>
      <c r="J21" s="21"/>
    </row>
    <row r="22" ht="20.25" customHeight="1" spans="1:10">
      <c r="A22" s="21"/>
      <c r="B22" s="21"/>
      <c r="C22" s="21" t="s">
        <v>312</v>
      </c>
      <c r="D22" s="49" t="s">
        <v>313</v>
      </c>
      <c r="E22" s="50" t="s">
        <v>355</v>
      </c>
      <c r="F22" s="37" t="s">
        <v>315</v>
      </c>
      <c r="G22" s="24" t="s">
        <v>49</v>
      </c>
      <c r="H22" s="37" t="s">
        <v>356</v>
      </c>
      <c r="I22" s="37" t="s">
        <v>317</v>
      </c>
      <c r="J22" s="50" t="s">
        <v>357</v>
      </c>
    </row>
    <row r="23" ht="20.25" customHeight="1" spans="1:10">
      <c r="A23" s="21"/>
      <c r="B23" s="21"/>
      <c r="C23" s="21" t="s">
        <v>312</v>
      </c>
      <c r="D23" s="49" t="s">
        <v>313</v>
      </c>
      <c r="E23" s="50" t="s">
        <v>358</v>
      </c>
      <c r="F23" s="37" t="s">
        <v>315</v>
      </c>
      <c r="G23" s="24" t="s">
        <v>359</v>
      </c>
      <c r="H23" s="37" t="s">
        <v>360</v>
      </c>
      <c r="I23" s="37" t="s">
        <v>317</v>
      </c>
      <c r="J23" s="50" t="s">
        <v>361</v>
      </c>
    </row>
    <row r="24" ht="20.25" customHeight="1" spans="1:10">
      <c r="A24" s="21"/>
      <c r="B24" s="21"/>
      <c r="C24" s="21" t="s">
        <v>312</v>
      </c>
      <c r="D24" s="49" t="s">
        <v>321</v>
      </c>
      <c r="E24" s="50" t="s">
        <v>362</v>
      </c>
      <c r="F24" s="37" t="s">
        <v>323</v>
      </c>
      <c r="G24" s="24" t="s">
        <v>324</v>
      </c>
      <c r="H24" s="37" t="s">
        <v>325</v>
      </c>
      <c r="I24" s="37" t="s">
        <v>317</v>
      </c>
      <c r="J24" s="50" t="s">
        <v>363</v>
      </c>
    </row>
    <row r="25" ht="20.25" customHeight="1" spans="1:10">
      <c r="A25" s="21"/>
      <c r="B25" s="21"/>
      <c r="C25" s="21" t="s">
        <v>312</v>
      </c>
      <c r="D25" s="49" t="s">
        <v>327</v>
      </c>
      <c r="E25" s="50" t="s">
        <v>364</v>
      </c>
      <c r="F25" s="37" t="s">
        <v>323</v>
      </c>
      <c r="G25" s="24" t="s">
        <v>324</v>
      </c>
      <c r="H25" s="37" t="s">
        <v>325</v>
      </c>
      <c r="I25" s="37" t="s">
        <v>317</v>
      </c>
      <c r="J25" s="50" t="s">
        <v>365</v>
      </c>
    </row>
    <row r="26" ht="20.25" customHeight="1" spans="1:10">
      <c r="A26" s="21"/>
      <c r="B26" s="21"/>
      <c r="C26" s="21" t="s">
        <v>330</v>
      </c>
      <c r="D26" s="49" t="s">
        <v>331</v>
      </c>
      <c r="E26" s="50" t="s">
        <v>332</v>
      </c>
      <c r="F26" s="37" t="s">
        <v>323</v>
      </c>
      <c r="G26" s="24" t="s">
        <v>324</v>
      </c>
      <c r="H26" s="37" t="s">
        <v>325</v>
      </c>
      <c r="I26" s="37" t="s">
        <v>317</v>
      </c>
      <c r="J26" s="50" t="s">
        <v>366</v>
      </c>
    </row>
    <row r="27" ht="20.25" customHeight="1" spans="1:10">
      <c r="A27" s="21"/>
      <c r="B27" s="21"/>
      <c r="C27" s="21" t="s">
        <v>334</v>
      </c>
      <c r="D27" s="49" t="s">
        <v>335</v>
      </c>
      <c r="E27" s="50" t="s">
        <v>336</v>
      </c>
      <c r="F27" s="37" t="s">
        <v>323</v>
      </c>
      <c r="G27" s="24" t="s">
        <v>337</v>
      </c>
      <c r="H27" s="37" t="s">
        <v>325</v>
      </c>
      <c r="I27" s="37" t="s">
        <v>317</v>
      </c>
      <c r="J27" s="50" t="s">
        <v>367</v>
      </c>
    </row>
    <row r="28" ht="20.25" customHeight="1" spans="1:10">
      <c r="A28" s="22" t="s">
        <v>283</v>
      </c>
      <c r="B28" s="21" t="s">
        <v>368</v>
      </c>
      <c r="C28" s="21"/>
      <c r="D28" s="21"/>
      <c r="E28" s="21"/>
      <c r="F28" s="21"/>
      <c r="G28" s="21"/>
      <c r="H28" s="21"/>
      <c r="I28" s="21"/>
      <c r="J28" s="21"/>
    </row>
    <row r="29" ht="20.25" customHeight="1" spans="1:10">
      <c r="A29" s="21"/>
      <c r="B29" s="21"/>
      <c r="C29" s="21" t="s">
        <v>312</v>
      </c>
      <c r="D29" s="49" t="s">
        <v>313</v>
      </c>
      <c r="E29" s="50" t="s">
        <v>369</v>
      </c>
      <c r="F29" s="37" t="s">
        <v>315</v>
      </c>
      <c r="G29" s="24" t="s">
        <v>71</v>
      </c>
      <c r="H29" s="37" t="s">
        <v>316</v>
      </c>
      <c r="I29" s="37" t="s">
        <v>317</v>
      </c>
      <c r="J29" s="50" t="s">
        <v>370</v>
      </c>
    </row>
    <row r="30" ht="20.25" customHeight="1" spans="1:10">
      <c r="A30" s="21"/>
      <c r="B30" s="21"/>
      <c r="C30" s="21" t="s">
        <v>312</v>
      </c>
      <c r="D30" s="49" t="s">
        <v>321</v>
      </c>
      <c r="E30" s="50" t="s">
        <v>371</v>
      </c>
      <c r="F30" s="37" t="s">
        <v>323</v>
      </c>
      <c r="G30" s="24" t="s">
        <v>324</v>
      </c>
      <c r="H30" s="37" t="s">
        <v>325</v>
      </c>
      <c r="I30" s="37" t="s">
        <v>317</v>
      </c>
      <c r="J30" s="50" t="s">
        <v>372</v>
      </c>
    </row>
    <row r="31" ht="20.25" customHeight="1" spans="1:10">
      <c r="A31" s="21"/>
      <c r="B31" s="21"/>
      <c r="C31" s="21" t="s">
        <v>312</v>
      </c>
      <c r="D31" s="49" t="s">
        <v>321</v>
      </c>
      <c r="E31" s="50" t="s">
        <v>373</v>
      </c>
      <c r="F31" s="37" t="s">
        <v>323</v>
      </c>
      <c r="G31" s="24" t="s">
        <v>337</v>
      </c>
      <c r="H31" s="37" t="s">
        <v>325</v>
      </c>
      <c r="I31" s="37" t="s">
        <v>317</v>
      </c>
      <c r="J31" s="50" t="s">
        <v>374</v>
      </c>
    </row>
    <row r="32" ht="20.25" customHeight="1" spans="1:10">
      <c r="A32" s="21"/>
      <c r="B32" s="21"/>
      <c r="C32" s="21" t="s">
        <v>312</v>
      </c>
      <c r="D32" s="49" t="s">
        <v>327</v>
      </c>
      <c r="E32" s="50" t="s">
        <v>328</v>
      </c>
      <c r="F32" s="37" t="s">
        <v>323</v>
      </c>
      <c r="G32" s="24" t="s">
        <v>324</v>
      </c>
      <c r="H32" s="37" t="s">
        <v>325</v>
      </c>
      <c r="I32" s="37" t="s">
        <v>317</v>
      </c>
      <c r="J32" s="50" t="s">
        <v>375</v>
      </c>
    </row>
    <row r="33" ht="20.25" customHeight="1" spans="1:10">
      <c r="A33" s="21"/>
      <c r="B33" s="21"/>
      <c r="C33" s="21" t="s">
        <v>330</v>
      </c>
      <c r="D33" s="49" t="s">
        <v>331</v>
      </c>
      <c r="E33" s="50" t="s">
        <v>332</v>
      </c>
      <c r="F33" s="37" t="s">
        <v>323</v>
      </c>
      <c r="G33" s="24" t="s">
        <v>324</v>
      </c>
      <c r="H33" s="37" t="s">
        <v>325</v>
      </c>
      <c r="I33" s="37" t="s">
        <v>317</v>
      </c>
      <c r="J33" s="50" t="s">
        <v>376</v>
      </c>
    </row>
    <row r="34" ht="20.25" customHeight="1" spans="1:10">
      <c r="A34" s="21"/>
      <c r="B34" s="21"/>
      <c r="C34" s="21" t="s">
        <v>334</v>
      </c>
      <c r="D34" s="49" t="s">
        <v>335</v>
      </c>
      <c r="E34" s="50" t="s">
        <v>336</v>
      </c>
      <c r="F34" s="37" t="s">
        <v>323</v>
      </c>
      <c r="G34" s="24" t="s">
        <v>337</v>
      </c>
      <c r="H34" s="37" t="s">
        <v>325</v>
      </c>
      <c r="I34" s="37" t="s">
        <v>317</v>
      </c>
      <c r="J34" s="50" t="s">
        <v>377</v>
      </c>
    </row>
    <row r="35" ht="20.25" customHeight="1" spans="1:10">
      <c r="A35" s="22" t="s">
        <v>294</v>
      </c>
      <c r="B35" s="21" t="s">
        <v>378</v>
      </c>
      <c r="C35" s="21"/>
      <c r="D35" s="21"/>
      <c r="E35" s="21"/>
      <c r="F35" s="21"/>
      <c r="G35" s="21"/>
      <c r="H35" s="21"/>
      <c r="I35" s="21"/>
      <c r="J35" s="21"/>
    </row>
    <row r="36" ht="20.25" customHeight="1" spans="1:10">
      <c r="A36" s="21"/>
      <c r="B36" s="21"/>
      <c r="C36" s="21" t="s">
        <v>312</v>
      </c>
      <c r="D36" s="49" t="s">
        <v>313</v>
      </c>
      <c r="E36" s="50" t="s">
        <v>379</v>
      </c>
      <c r="F36" s="37" t="s">
        <v>315</v>
      </c>
      <c r="G36" s="24" t="s">
        <v>71</v>
      </c>
      <c r="H36" s="37" t="s">
        <v>316</v>
      </c>
      <c r="I36" s="37" t="s">
        <v>317</v>
      </c>
      <c r="J36" s="50" t="s">
        <v>380</v>
      </c>
    </row>
    <row r="37" ht="20.25" customHeight="1" spans="1:10">
      <c r="A37" s="21"/>
      <c r="B37" s="21"/>
      <c r="C37" s="21" t="s">
        <v>312</v>
      </c>
      <c r="D37" s="49" t="s">
        <v>321</v>
      </c>
      <c r="E37" s="50" t="s">
        <v>381</v>
      </c>
      <c r="F37" s="37" t="s">
        <v>323</v>
      </c>
      <c r="G37" s="24" t="s">
        <v>337</v>
      </c>
      <c r="H37" s="37" t="s">
        <v>325</v>
      </c>
      <c r="I37" s="37" t="s">
        <v>317</v>
      </c>
      <c r="J37" s="50" t="s">
        <v>382</v>
      </c>
    </row>
    <row r="38" ht="20.25" customHeight="1" spans="1:10">
      <c r="A38" s="21"/>
      <c r="B38" s="21"/>
      <c r="C38" s="21" t="s">
        <v>312</v>
      </c>
      <c r="D38" s="49" t="s">
        <v>327</v>
      </c>
      <c r="E38" s="50" t="s">
        <v>383</v>
      </c>
      <c r="F38" s="37" t="s">
        <v>323</v>
      </c>
      <c r="G38" s="24" t="s">
        <v>324</v>
      </c>
      <c r="H38" s="37" t="s">
        <v>325</v>
      </c>
      <c r="I38" s="37" t="s">
        <v>317</v>
      </c>
      <c r="J38" s="50" t="s">
        <v>384</v>
      </c>
    </row>
    <row r="39" ht="20.25" customHeight="1" spans="1:10">
      <c r="A39" s="21"/>
      <c r="B39" s="21"/>
      <c r="C39" s="21" t="s">
        <v>330</v>
      </c>
      <c r="D39" s="49" t="s">
        <v>331</v>
      </c>
      <c r="E39" s="50" t="s">
        <v>385</v>
      </c>
      <c r="F39" s="37" t="s">
        <v>323</v>
      </c>
      <c r="G39" s="24" t="s">
        <v>337</v>
      </c>
      <c r="H39" s="37" t="s">
        <v>325</v>
      </c>
      <c r="I39" s="37" t="s">
        <v>317</v>
      </c>
      <c r="J39" s="50" t="s">
        <v>386</v>
      </c>
    </row>
    <row r="40" ht="20.25" customHeight="1" spans="1:10">
      <c r="A40" s="21"/>
      <c r="B40" s="21"/>
      <c r="C40" s="21" t="s">
        <v>334</v>
      </c>
      <c r="D40" s="49" t="s">
        <v>335</v>
      </c>
      <c r="E40" s="50" t="s">
        <v>335</v>
      </c>
      <c r="F40" s="37" t="s">
        <v>323</v>
      </c>
      <c r="G40" s="24" t="s">
        <v>324</v>
      </c>
      <c r="H40" s="37" t="s">
        <v>325</v>
      </c>
      <c r="I40" s="37" t="s">
        <v>317</v>
      </c>
      <c r="J40" s="50" t="s">
        <v>387</v>
      </c>
    </row>
    <row r="41" ht="20.25" customHeight="1" spans="1:10">
      <c r="A41" s="22" t="s">
        <v>297</v>
      </c>
      <c r="B41" s="21" t="s">
        <v>388</v>
      </c>
      <c r="C41" s="21"/>
      <c r="D41" s="21"/>
      <c r="E41" s="21"/>
      <c r="F41" s="21"/>
      <c r="G41" s="21"/>
      <c r="H41" s="21"/>
      <c r="I41" s="21"/>
      <c r="J41" s="21"/>
    </row>
    <row r="42" ht="20.25" customHeight="1" spans="1:10">
      <c r="A42" s="21"/>
      <c r="B42" s="21"/>
      <c r="C42" s="21" t="s">
        <v>312</v>
      </c>
      <c r="D42" s="49" t="s">
        <v>313</v>
      </c>
      <c r="E42" s="50" t="s">
        <v>389</v>
      </c>
      <c r="F42" s="37" t="s">
        <v>315</v>
      </c>
      <c r="G42" s="24" t="s">
        <v>71</v>
      </c>
      <c r="H42" s="37" t="s">
        <v>316</v>
      </c>
      <c r="I42" s="37" t="s">
        <v>317</v>
      </c>
      <c r="J42" s="50" t="s">
        <v>390</v>
      </c>
    </row>
    <row r="43" ht="20.25" customHeight="1" spans="1:10">
      <c r="A43" s="21"/>
      <c r="B43" s="21"/>
      <c r="C43" s="21" t="s">
        <v>312</v>
      </c>
      <c r="D43" s="49" t="s">
        <v>313</v>
      </c>
      <c r="E43" s="50" t="s">
        <v>391</v>
      </c>
      <c r="F43" s="37" t="s">
        <v>315</v>
      </c>
      <c r="G43" s="24" t="s">
        <v>47</v>
      </c>
      <c r="H43" s="37" t="s">
        <v>316</v>
      </c>
      <c r="I43" s="37" t="s">
        <v>317</v>
      </c>
      <c r="J43" s="50" t="s">
        <v>392</v>
      </c>
    </row>
    <row r="44" ht="20.25" customHeight="1" spans="1:10">
      <c r="A44" s="21"/>
      <c r="B44" s="21"/>
      <c r="C44" s="21" t="s">
        <v>312</v>
      </c>
      <c r="D44" s="49" t="s">
        <v>313</v>
      </c>
      <c r="E44" s="50" t="s">
        <v>393</v>
      </c>
      <c r="F44" s="37" t="s">
        <v>315</v>
      </c>
      <c r="G44" s="24" t="s">
        <v>47</v>
      </c>
      <c r="H44" s="37" t="s">
        <v>316</v>
      </c>
      <c r="I44" s="37" t="s">
        <v>317</v>
      </c>
      <c r="J44" s="50" t="s">
        <v>394</v>
      </c>
    </row>
    <row r="45" ht="20.25" customHeight="1" spans="1:10">
      <c r="A45" s="21"/>
      <c r="B45" s="21"/>
      <c r="C45" s="21" t="s">
        <v>312</v>
      </c>
      <c r="D45" s="49" t="s">
        <v>321</v>
      </c>
      <c r="E45" s="50" t="s">
        <v>395</v>
      </c>
      <c r="F45" s="37" t="s">
        <v>323</v>
      </c>
      <c r="G45" s="24" t="s">
        <v>337</v>
      </c>
      <c r="H45" s="37" t="s">
        <v>325</v>
      </c>
      <c r="I45" s="37" t="s">
        <v>317</v>
      </c>
      <c r="J45" s="50" t="s">
        <v>396</v>
      </c>
    </row>
    <row r="46" ht="20.25" customHeight="1" spans="1:10">
      <c r="A46" s="21"/>
      <c r="B46" s="21"/>
      <c r="C46" s="21" t="s">
        <v>312</v>
      </c>
      <c r="D46" s="49" t="s">
        <v>327</v>
      </c>
      <c r="E46" s="50" t="s">
        <v>397</v>
      </c>
      <c r="F46" s="37" t="s">
        <v>323</v>
      </c>
      <c r="G46" s="24" t="s">
        <v>324</v>
      </c>
      <c r="H46" s="37" t="s">
        <v>325</v>
      </c>
      <c r="I46" s="37" t="s">
        <v>317</v>
      </c>
      <c r="J46" s="50" t="s">
        <v>398</v>
      </c>
    </row>
    <row r="47" ht="20.25" customHeight="1" spans="1:10">
      <c r="A47" s="21"/>
      <c r="B47" s="21"/>
      <c r="C47" s="21" t="s">
        <v>330</v>
      </c>
      <c r="D47" s="49" t="s">
        <v>331</v>
      </c>
      <c r="E47" s="50" t="s">
        <v>332</v>
      </c>
      <c r="F47" s="37" t="s">
        <v>323</v>
      </c>
      <c r="G47" s="24" t="s">
        <v>324</v>
      </c>
      <c r="H47" s="37" t="s">
        <v>325</v>
      </c>
      <c r="I47" s="37" t="s">
        <v>317</v>
      </c>
      <c r="J47" s="50" t="s">
        <v>399</v>
      </c>
    </row>
    <row r="48" ht="20.25" customHeight="1" spans="1:10">
      <c r="A48" s="21"/>
      <c r="B48" s="21"/>
      <c r="C48" s="21" t="s">
        <v>334</v>
      </c>
      <c r="D48" s="49" t="s">
        <v>335</v>
      </c>
      <c r="E48" s="50" t="s">
        <v>336</v>
      </c>
      <c r="F48" s="37" t="s">
        <v>323</v>
      </c>
      <c r="G48" s="24" t="s">
        <v>337</v>
      </c>
      <c r="H48" s="37" t="s">
        <v>325</v>
      </c>
      <c r="I48" s="37" t="s">
        <v>317</v>
      </c>
      <c r="J48" s="50" t="s">
        <v>400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2026-03-09T11:18:00Z</dcterms:created>
  <dcterms:modified xsi:type="dcterms:W3CDTF">2026-03-11T15:14:25Z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7670BF75F3FB23A55116B169F3A63E35_43</vt:lpwstr>
  </property>
  <property fmtid="{D5CDD505-2E9C-101B-9397-08002B2CF9AE}" pid="3" name="KSOProductBuildVer">
    <vt:lpwstr>2052-12.8.2.1113</vt:lpwstr>
  </property>
  <property fmtid="{D5CDD505-2E9C-101B-9397-08002B2CF9AE}" pid="4" name="CalculationRule">
    <vt:i4>0</vt:i4>
  </property>
</Properties>
</file>